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9815" windowHeight="6540" activeTab="0"/>
  </bookViews>
  <sheets>
    <sheet name="Лист1" sheetId="1" r:id="rId1"/>
    <sheet name="Лист2" sheetId="2" r:id="rId2"/>
    <sheet name="Лист3" sheetId="3" r:id="rId3"/>
  </sheets>
  <definedNames>
    <definedName name="god">#N/A</definedName>
  </definedNames>
  <calcPr fullCalcOnLoad="1"/>
</workbook>
</file>

<file path=xl/sharedStrings.xml><?xml version="1.0" encoding="utf-8"?>
<sst xmlns="http://schemas.openxmlformats.org/spreadsheetml/2006/main" count="313" uniqueCount="187">
  <si>
    <t>№ п/п</t>
  </si>
  <si>
    <t>Показатели</t>
  </si>
  <si>
    <t>Единица измерения</t>
  </si>
  <si>
    <t>%</t>
  </si>
  <si>
    <t>тыс.руб.</t>
  </si>
  <si>
    <t>Вспомогательные материалы</t>
  </si>
  <si>
    <t>ГСМ</t>
  </si>
  <si>
    <t>прочие вспомогательные материалы</t>
  </si>
  <si>
    <t>Прочие расходы, всего, в т.ч.:</t>
  </si>
  <si>
    <t>Ремонт основных фондов</t>
  </si>
  <si>
    <t>Работы и услуги непроизводственного характера</t>
  </si>
  <si>
    <t>Услуги связи</t>
  </si>
  <si>
    <t>Расходы на охрану и пожарную безопасность</t>
  </si>
  <si>
    <t>Расходы на сертификацию</t>
  </si>
  <si>
    <t>Расходы на обеспечение нормальных условий труда и мер по технике безопасности</t>
  </si>
  <si>
    <t>Расходы на страхование</t>
  </si>
  <si>
    <t>Целевые средства на НИОКР</t>
  </si>
  <si>
    <t>Содержание управляющей компании</t>
  </si>
  <si>
    <t>Внереализационные расходы</t>
  </si>
  <si>
    <t>Расходы на услуги банков</t>
  </si>
  <si>
    <t>Другие обоснованные внереализационные расходы</t>
  </si>
  <si>
    <t>4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</si>
  <si>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</si>
  <si>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</si>
  <si>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</si>
  <si>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</si>
  <si>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</si>
  <si>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5.1</t>
  </si>
  <si>
    <t>Оплата услуг ОАО "ФСК ЕЭС"</t>
  </si>
  <si>
    <t>Теплоэнергия</t>
  </si>
  <si>
    <t>5.4</t>
  </si>
  <si>
    <t>5.5</t>
  </si>
  <si>
    <t>Налоги, всего, в т.ч.:</t>
  </si>
  <si>
    <t>плата за землю</t>
  </si>
  <si>
    <t>транспортный налог</t>
  </si>
  <si>
    <t>прочие налоги и сборы</t>
  </si>
  <si>
    <t>налог на имущество</t>
  </si>
  <si>
    <t>Отчисления на социальные нужды</t>
  </si>
  <si>
    <t>% за пользование кредитом</t>
  </si>
  <si>
    <t>Резервный фонд</t>
  </si>
  <si>
    <t>6</t>
  </si>
  <si>
    <t>6.1</t>
  </si>
  <si>
    <t>6.2</t>
  </si>
  <si>
    <t>7</t>
  </si>
  <si>
    <t>10</t>
  </si>
  <si>
    <t>Необходимая валовая выручка, всего</t>
  </si>
  <si>
    <t>11</t>
  </si>
  <si>
    <t>Поступление мощности в сеть, всего</t>
  </si>
  <si>
    <t>Полезный отпуск мощности всем потребителям</t>
  </si>
  <si>
    <t>Заявленная (расчетная) мощность собст. Потребителям</t>
  </si>
  <si>
    <t>МВт</t>
  </si>
  <si>
    <t>4.1.1</t>
  </si>
  <si>
    <t>4.1.2</t>
  </si>
  <si>
    <t>Энергия на хозяйственные нужды</t>
  </si>
  <si>
    <t>4.2.1</t>
  </si>
  <si>
    <t>электроэнергия</t>
  </si>
  <si>
    <t>4.2.2</t>
  </si>
  <si>
    <t>4.3.1</t>
  </si>
  <si>
    <t>4.3.2</t>
  </si>
  <si>
    <t>4.3.2.1</t>
  </si>
  <si>
    <t>4.3.2.2</t>
  </si>
  <si>
    <t>4.3.2.3</t>
  </si>
  <si>
    <t>4.3.2.4</t>
  </si>
  <si>
    <t>по условным единицам</t>
  </si>
  <si>
    <t>прямо отнесенная по уровням напряжения</t>
  </si>
  <si>
    <t>ВН</t>
  </si>
  <si>
    <t>СН1</t>
  </si>
  <si>
    <t>СН2</t>
  </si>
  <si>
    <t>НН</t>
  </si>
  <si>
    <t>4.4</t>
  </si>
  <si>
    <t>4.5</t>
  </si>
  <si>
    <t>4.6</t>
  </si>
  <si>
    <t>Расходы, связанные с производством и реализацией продукции (услуг), всего</t>
  </si>
  <si>
    <t>4.7</t>
  </si>
  <si>
    <t>4.7.1</t>
  </si>
  <si>
    <t>4.7.1.1</t>
  </si>
  <si>
    <t>4.7.1.2</t>
  </si>
  <si>
    <t>4.7.1.3</t>
  </si>
  <si>
    <t>4.7.1.4</t>
  </si>
  <si>
    <t>4.7.2</t>
  </si>
  <si>
    <t xml:space="preserve">Работы и услуги производственного характера </t>
  </si>
  <si>
    <t>4.7.3</t>
  </si>
  <si>
    <t>4.7.3.1</t>
  </si>
  <si>
    <t>4.7.3.2</t>
  </si>
  <si>
    <t>4.7.3.3</t>
  </si>
  <si>
    <t>4.7.4</t>
  </si>
  <si>
    <t>4.7.4.1</t>
  </si>
  <si>
    <t>Расходы на информационное обслуживание, консультационные и юридические услуги</t>
  </si>
  <si>
    <t>4.7.4.2</t>
  </si>
  <si>
    <t>4.7.4.3</t>
  </si>
  <si>
    <t>4.7.4.4</t>
  </si>
  <si>
    <t>4.7.4.5</t>
  </si>
  <si>
    <t>4.7.4.6</t>
  </si>
  <si>
    <t>4.7.4.7</t>
  </si>
  <si>
    <t>4.7.4.8</t>
  </si>
  <si>
    <t>4.7.4.9</t>
  </si>
  <si>
    <t>4.7.4.10</t>
  </si>
  <si>
    <t>4.7.4.11</t>
  </si>
  <si>
    <t>4.7.4.12</t>
  </si>
  <si>
    <t>Расходы на командировки</t>
  </si>
  <si>
    <t>Расходы на обучение</t>
  </si>
  <si>
    <t>Другие прочие расходы, связанные с производством и реализацией</t>
  </si>
  <si>
    <t>5</t>
  </si>
  <si>
    <t>5.2</t>
  </si>
  <si>
    <t>5.3</t>
  </si>
  <si>
    <t>5.3.1</t>
  </si>
  <si>
    <t>5.3.2</t>
  </si>
  <si>
    <t>5.3.3</t>
  </si>
  <si>
    <t>5.3.4</t>
  </si>
  <si>
    <t>Расходы на формирование резервов по сомнительным долгам</t>
  </si>
  <si>
    <t>ИТОГО расходы, учитываемые в целях налогообложения</t>
  </si>
  <si>
    <t>6.3</t>
  </si>
  <si>
    <t>6.4</t>
  </si>
  <si>
    <t>плата за аренду имущества</t>
  </si>
  <si>
    <t>Расходы, не учитываемые в целях налогообложения, всего</t>
  </si>
  <si>
    <t>7.1</t>
  </si>
  <si>
    <t>Капитальные вложения производственного характера</t>
  </si>
  <si>
    <t>7.1.1</t>
  </si>
  <si>
    <t>7.1.2</t>
  </si>
  <si>
    <t>7.1.3</t>
  </si>
  <si>
    <t>7.1.4</t>
  </si>
  <si>
    <t>7.2</t>
  </si>
  <si>
    <t>7.3</t>
  </si>
  <si>
    <t>7.4</t>
  </si>
  <si>
    <t>7.5</t>
  </si>
  <si>
    <t>Прочие расходы</t>
  </si>
  <si>
    <t>8</t>
  </si>
  <si>
    <t>справочно: амортизация, учитываемая при налогообложении</t>
  </si>
  <si>
    <t>9</t>
  </si>
  <si>
    <t>Налогооблагаемая прибыль</t>
  </si>
  <si>
    <t>налог на прибыль</t>
  </si>
  <si>
    <t>10.1</t>
  </si>
  <si>
    <t>10.2</t>
  </si>
  <si>
    <t>10.3</t>
  </si>
  <si>
    <t>10.4</t>
  </si>
  <si>
    <t>Выпадающие доходы/экономия средств</t>
  </si>
  <si>
    <t>12</t>
  </si>
  <si>
    <t>Прибыль от товарной продукции, всего</t>
  </si>
  <si>
    <t>12.1</t>
  </si>
  <si>
    <t>12.2</t>
  </si>
  <si>
    <t>12.3</t>
  </si>
  <si>
    <t>12.4</t>
  </si>
  <si>
    <t>СПРАВОЧНО</t>
  </si>
  <si>
    <t>Уровень рентабельности:</t>
  </si>
  <si>
    <t>Расходы на 1 усл. ед.</t>
  </si>
  <si>
    <t>Капитальные вложения- всего, в том числе:</t>
  </si>
  <si>
    <t>за счет собственных средств:</t>
  </si>
  <si>
    <t>амортизации</t>
  </si>
  <si>
    <t>неиспользованной прибыли</t>
  </si>
  <si>
    <t>прибыли предприятия</t>
  </si>
  <si>
    <t>плата за технологическое присоединение</t>
  </si>
  <si>
    <t>прибыли прошлых лет</t>
  </si>
  <si>
    <t xml:space="preserve"> прочих источников</t>
  </si>
  <si>
    <t>за счет привлеченных и заемных средств</t>
  </si>
  <si>
    <t>кредитов и займов</t>
  </si>
  <si>
    <t>долевого участия</t>
  </si>
  <si>
    <t>средств бюджетов</t>
  </si>
  <si>
    <t>Ставки налогов:</t>
  </si>
  <si>
    <t>на прибыль</t>
  </si>
  <si>
    <t>на ЕСН</t>
  </si>
  <si>
    <t>Условные единицы:</t>
  </si>
  <si>
    <t>16.1</t>
  </si>
  <si>
    <t>16.2</t>
  </si>
  <si>
    <t>16.1.1</t>
  </si>
  <si>
    <t>16.1.2</t>
  </si>
  <si>
    <t>16.1.3</t>
  </si>
  <si>
    <t>16.1.4</t>
  </si>
  <si>
    <t>16.1.5</t>
  </si>
  <si>
    <t>16.1.6</t>
  </si>
  <si>
    <t>16.2.1</t>
  </si>
  <si>
    <t>16.2.2</t>
  </si>
  <si>
    <t>16.2.3</t>
  </si>
  <si>
    <t>16.2.4</t>
  </si>
  <si>
    <t>17</t>
  </si>
  <si>
    <t>17.1</t>
  </si>
  <si>
    <t>17.2</t>
  </si>
  <si>
    <t>18</t>
  </si>
  <si>
    <t>18.1</t>
  </si>
  <si>
    <t>18.2</t>
  </si>
  <si>
    <t>18.3</t>
  </si>
  <si>
    <t>18.4</t>
  </si>
  <si>
    <t>х</t>
  </si>
  <si>
    <t>руб.</t>
  </si>
  <si>
    <t>Сводный расчет необходимой валовой выручки сетевых организаций ЗАО "НадымЭнергоСбыт"</t>
  </si>
  <si>
    <t>Оплата труда ППП (без отчислений на социальные нужды)</t>
  </si>
  <si>
    <t>2014 год факт</t>
  </si>
  <si>
    <t>Амортизация основных средств, в т.ч.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</si>
</sst>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2" borderId="0" applyBorder="0">
      <alignment horizontal="right"/>
      <protection/>
    </xf>
    <xf numFmtId="4" fontId="3" fillId="32" borderId="0" applyBorder="0">
      <alignment horizontal="right"/>
      <protection/>
    </xf>
    <xf numFmtId="0" fontId="49" fillId="33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8" fillId="0" borderId="0" xfId="57" applyFont="1" applyFill="1" applyBorder="1" applyAlignment="1" applyProtection="1">
      <alignment vertical="center" wrapText="1"/>
      <protection/>
    </xf>
    <xf numFmtId="0" fontId="9" fillId="0" borderId="0" xfId="57" applyFont="1" applyFill="1" applyBorder="1" applyAlignment="1" applyProtection="1">
      <alignment horizontal="right" vertical="center" wrapText="1"/>
      <protection/>
    </xf>
    <xf numFmtId="0" fontId="8" fillId="0" borderId="0" xfId="57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9" fillId="0" borderId="11" xfId="50" applyNumberFormat="1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Alignment="1" applyProtection="1">
      <alignment vertical="center"/>
      <protection/>
    </xf>
    <xf numFmtId="0" fontId="50" fillId="0" borderId="0" xfId="0" applyFont="1" applyFill="1" applyAlignment="1">
      <alignment/>
    </xf>
    <xf numFmtId="0" fontId="8" fillId="0" borderId="0" xfId="56" applyFont="1" applyFill="1" applyBorder="1" applyAlignment="1" applyProtection="1">
      <alignment vertical="center"/>
      <protection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8" fillId="0" borderId="11" xfId="56" applyFont="1" applyFill="1" applyBorder="1" applyAlignment="1" applyProtection="1">
      <alignment horizontal="center" vertical="center"/>
      <protection/>
    </xf>
    <xf numFmtId="0" fontId="8" fillId="0" borderId="11" xfId="56" applyFont="1" applyFill="1" applyBorder="1" applyAlignment="1" applyProtection="1">
      <alignment horizontal="left" vertical="center"/>
      <protection/>
    </xf>
    <xf numFmtId="49" fontId="9" fillId="0" borderId="11" xfId="56" applyNumberFormat="1" applyFont="1" applyFill="1" applyBorder="1" applyAlignment="1" applyProtection="1">
      <alignment horizontal="center" vertical="center"/>
      <protection/>
    </xf>
    <xf numFmtId="0" fontId="9" fillId="0" borderId="11" xfId="56" applyFont="1" applyFill="1" applyBorder="1" applyAlignment="1" applyProtection="1">
      <alignment vertical="center" wrapText="1"/>
      <protection/>
    </xf>
    <xf numFmtId="4" fontId="9" fillId="0" borderId="11" xfId="71" applyNumberFormat="1" applyFont="1" applyFill="1" applyBorder="1" applyAlignment="1" applyProtection="1">
      <alignment horizontal="center" vertical="center"/>
      <protection/>
    </xf>
    <xf numFmtId="49" fontId="8" fillId="0" borderId="11" xfId="56" applyNumberFormat="1" applyFont="1" applyFill="1" applyBorder="1" applyAlignment="1" applyProtection="1">
      <alignment horizontal="center" vertical="center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4" fontId="8" fillId="0" borderId="11" xfId="71" applyNumberFormat="1" applyFont="1" applyFill="1" applyBorder="1" applyAlignment="1" applyProtection="1">
      <alignment horizontal="center" vertical="center"/>
      <protection/>
    </xf>
    <xf numFmtId="0" fontId="8" fillId="0" borderId="11" xfId="56" applyFont="1" applyFill="1" applyBorder="1" applyAlignment="1" applyProtection="1">
      <alignment vertical="center" wrapText="1"/>
      <protection/>
    </xf>
    <xf numFmtId="4" fontId="8" fillId="0" borderId="11" xfId="56" applyNumberFormat="1" applyFont="1" applyFill="1" applyBorder="1" applyAlignment="1" applyProtection="1">
      <alignment horizontal="center" vertical="center"/>
      <protection locked="0"/>
    </xf>
    <xf numFmtId="0" fontId="8" fillId="0" borderId="11" xfId="50" applyFont="1" applyFill="1" applyBorder="1" applyAlignment="1" applyProtection="1">
      <alignment vertical="center" wrapText="1"/>
      <protection/>
    </xf>
    <xf numFmtId="165" fontId="8" fillId="0" borderId="0" xfId="69" applyNumberFormat="1" applyFont="1" applyFill="1" applyBorder="1" applyAlignment="1" applyProtection="1">
      <alignment vertical="center"/>
      <protection/>
    </xf>
    <xf numFmtId="0" fontId="8" fillId="0" borderId="11" xfId="56" applyFont="1" applyFill="1" applyBorder="1" applyAlignment="1" applyProtection="1">
      <alignment vertical="center"/>
      <protection/>
    </xf>
    <xf numFmtId="4" fontId="8" fillId="0" borderId="11" xfId="71" applyNumberFormat="1" applyFont="1" applyFill="1" applyBorder="1" applyAlignment="1" applyProtection="1">
      <alignment horizontal="center" vertical="center"/>
      <protection locked="0"/>
    </xf>
    <xf numFmtId="0" fontId="10" fillId="0" borderId="11" xfId="56" applyFont="1" applyFill="1" applyBorder="1" applyAlignment="1" applyProtection="1">
      <alignment vertical="center" wrapText="1"/>
      <protection/>
    </xf>
    <xf numFmtId="0" fontId="11" fillId="0" borderId="0" xfId="56" applyFont="1" applyFill="1" applyAlignment="1" applyProtection="1">
      <alignment vertical="center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3" fillId="0" borderId="11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vertical="center"/>
      <protection/>
    </xf>
    <xf numFmtId="0" fontId="8" fillId="0" borderId="11" xfId="42" applyFont="1" applyFill="1" applyBorder="1" applyAlignment="1" applyProtection="1">
      <alignment horizontal="left" vertical="center" wrapText="1"/>
      <protection/>
    </xf>
    <xf numFmtId="43" fontId="8" fillId="0" borderId="0" xfId="56" applyNumberFormat="1" applyFont="1" applyFill="1" applyBorder="1" applyAlignment="1" applyProtection="1">
      <alignment vertical="center"/>
      <protection/>
    </xf>
    <xf numFmtId="0" fontId="14" fillId="0" borderId="11" xfId="56" applyFont="1" applyFill="1" applyBorder="1" applyAlignment="1" applyProtection="1">
      <alignment horizontal="left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43" fontId="9" fillId="0" borderId="0" xfId="56" applyNumberFormat="1" applyFont="1" applyFill="1" applyBorder="1" applyAlignment="1" applyProtection="1">
      <alignment vertical="center"/>
      <protection/>
    </xf>
    <xf numFmtId="0" fontId="13" fillId="0" borderId="11" xfId="56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56" applyFont="1" applyFill="1" applyBorder="1" applyAlignment="1" applyProtection="1">
      <alignment horizontal="left" vertical="center" wrapText="1"/>
      <protection/>
    </xf>
    <xf numFmtId="0" fontId="9" fillId="0" borderId="11" xfId="42" applyFont="1" applyFill="1" applyBorder="1" applyAlignment="1" applyProtection="1">
      <alignment horizontal="left" vertical="center" wrapText="1"/>
      <protection/>
    </xf>
    <xf numFmtId="0" fontId="13" fillId="0" borderId="11" xfId="56" applyFont="1" applyFill="1" applyBorder="1" applyAlignment="1" applyProtection="1">
      <alignment vertical="center" wrapText="1"/>
      <protection/>
    </xf>
    <xf numFmtId="0" fontId="8" fillId="0" borderId="11" xfId="42" applyFont="1" applyFill="1" applyBorder="1" applyAlignment="1" applyProtection="1">
      <alignment vertical="center" wrapText="1"/>
      <protection/>
    </xf>
    <xf numFmtId="0" fontId="8" fillId="0" borderId="11" xfId="50" applyFont="1" applyFill="1" applyBorder="1" applyAlignment="1" applyProtection="1">
      <alignment horizontal="left" vertical="center" wrapText="1"/>
      <protection/>
    </xf>
    <xf numFmtId="49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4" fontId="8" fillId="0" borderId="11" xfId="7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/>
    </xf>
    <xf numFmtId="0" fontId="53" fillId="0" borderId="11" xfId="56" applyFont="1" applyFill="1" applyBorder="1" applyAlignment="1" applyProtection="1">
      <alignment horizontal="center" vertical="center"/>
      <protection/>
    </xf>
    <xf numFmtId="0" fontId="8" fillId="0" borderId="11" xfId="59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9" fillId="0" borderId="11" xfId="56" applyFont="1" applyFill="1" applyBorder="1" applyAlignment="1" applyProtection="1">
      <alignment horizontal="left" vertical="center" indent="2"/>
      <protection/>
    </xf>
    <xf numFmtId="0" fontId="9" fillId="0" borderId="11" xfId="56" applyFont="1" applyFill="1" applyBorder="1" applyAlignment="1" applyProtection="1">
      <alignment vertical="center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4" fontId="9" fillId="0" borderId="11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8" fillId="0" borderId="0" xfId="58" applyFont="1" applyFill="1" applyBorder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2_наш последний RAB (28.09.10)" xfId="55"/>
    <cellStyle name="Обычный 2_НВВ - сети долгосрочный (15.07) - передано на оформление 2" xfId="56"/>
    <cellStyle name="Обычный_PRIL1.ELECTR 2 2" xfId="57"/>
    <cellStyle name="Обычный_ЖКУ_проект3 2 2" xfId="58"/>
    <cellStyle name="Обычный_НВВ 2009 постатейно свод по филиалам_09_02_09" xfId="59"/>
    <cellStyle name="Плохой" xfId="60"/>
    <cellStyle name="Пояснение" xfId="61"/>
    <cellStyle name="Примечание" xfId="62"/>
    <cellStyle name="Percent" xfId="63"/>
    <cellStyle name="Процентный 5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3" xfId="69"/>
    <cellStyle name="Формула" xfId="70"/>
    <cellStyle name="Формула_GRES.2007.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94">
      <selection activeCell="A114" sqref="A114:E119"/>
    </sheetView>
  </sheetViews>
  <sheetFormatPr defaultColWidth="9.140625" defaultRowHeight="15"/>
  <cols>
    <col min="1" max="1" width="6.28125" style="13" customWidth="1"/>
    <col min="2" max="2" width="51.00390625" style="13" customWidth="1"/>
    <col min="3" max="3" width="11.8515625" style="13" customWidth="1"/>
    <col min="4" max="4" width="17.140625" style="67" customWidth="1"/>
    <col min="5" max="7" width="22.57421875" style="13" customWidth="1"/>
    <col min="8" max="16384" width="9.140625" style="13" customWidth="1"/>
  </cols>
  <sheetData>
    <row r="1" spans="1:4" s="4" customFormat="1" ht="12.75">
      <c r="A1" s="1"/>
      <c r="B1" s="1"/>
      <c r="C1" s="2"/>
      <c r="D1" s="3"/>
    </row>
    <row r="2" spans="1:6" s="4" customFormat="1" ht="12.75">
      <c r="A2" s="69" t="s">
        <v>183</v>
      </c>
      <c r="B2" s="69"/>
      <c r="C2" s="69"/>
      <c r="D2" s="69"/>
      <c r="E2" s="5"/>
      <c r="F2" s="5"/>
    </row>
    <row r="3" spans="1:4" s="4" customFormat="1" ht="12.75">
      <c r="A3" s="68"/>
      <c r="B3" s="68"/>
      <c r="C3" s="68"/>
      <c r="D3" s="3"/>
    </row>
    <row r="4" spans="1:6" s="10" customFormat="1" ht="25.5">
      <c r="A4" s="6" t="s">
        <v>0</v>
      </c>
      <c r="B4" s="7" t="s">
        <v>1</v>
      </c>
      <c r="C4" s="7" t="s">
        <v>2</v>
      </c>
      <c r="D4" s="8" t="s">
        <v>185</v>
      </c>
      <c r="E4" s="9"/>
      <c r="F4" s="9"/>
    </row>
    <row r="5" spans="1:6" ht="12.75">
      <c r="A5" s="70">
        <v>1</v>
      </c>
      <c r="B5" s="70">
        <v>2</v>
      </c>
      <c r="C5" s="70">
        <v>3</v>
      </c>
      <c r="D5" s="70">
        <v>4</v>
      </c>
      <c r="E5" s="11"/>
      <c r="F5" s="12"/>
    </row>
    <row r="6" spans="1:11" ht="12.75">
      <c r="A6" s="14">
        <v>1</v>
      </c>
      <c r="B6" s="15" t="s">
        <v>47</v>
      </c>
      <c r="C6" s="14" t="s">
        <v>50</v>
      </c>
      <c r="D6" s="14">
        <v>0.65</v>
      </c>
      <c r="E6" s="12"/>
      <c r="F6" s="12"/>
      <c r="G6" s="11"/>
      <c r="H6" s="11"/>
      <c r="I6" s="11"/>
      <c r="J6" s="11"/>
      <c r="K6" s="11"/>
    </row>
    <row r="7" spans="1:11" ht="12.75">
      <c r="A7" s="14">
        <v>2</v>
      </c>
      <c r="B7" s="15" t="s">
        <v>48</v>
      </c>
      <c r="C7" s="14" t="s">
        <v>50</v>
      </c>
      <c r="D7" s="14">
        <v>0.581</v>
      </c>
      <c r="E7" s="12"/>
      <c r="F7" s="12"/>
      <c r="G7" s="11"/>
      <c r="H7" s="11"/>
      <c r="I7" s="11"/>
      <c r="J7" s="11"/>
      <c r="K7" s="11"/>
    </row>
    <row r="8" spans="1:11" ht="12.75">
      <c r="A8" s="14">
        <v>3</v>
      </c>
      <c r="B8" s="15" t="s">
        <v>49</v>
      </c>
      <c r="C8" s="14" t="s">
        <v>50</v>
      </c>
      <c r="D8" s="14">
        <v>0.74</v>
      </c>
      <c r="E8" s="12"/>
      <c r="F8" s="12"/>
      <c r="G8" s="11"/>
      <c r="H8" s="11"/>
      <c r="I8" s="11"/>
      <c r="J8" s="11"/>
      <c r="K8" s="11"/>
    </row>
    <row r="9" spans="1:6" ht="25.5">
      <c r="A9" s="16" t="s">
        <v>21</v>
      </c>
      <c r="B9" s="17" t="s">
        <v>72</v>
      </c>
      <c r="C9" s="7" t="s">
        <v>4</v>
      </c>
      <c r="D9" s="18">
        <f>D10+D13+D16+D23+D24+D25+D26</f>
        <v>15295.83566</v>
      </c>
      <c r="E9" s="11"/>
      <c r="F9" s="11"/>
    </row>
    <row r="10" spans="1:6" ht="12.75">
      <c r="A10" s="19" t="s">
        <v>22</v>
      </c>
      <c r="B10" s="20" t="s">
        <v>5</v>
      </c>
      <c r="C10" s="21" t="s">
        <v>4</v>
      </c>
      <c r="D10" s="22">
        <f>D11+D12</f>
        <v>464.86</v>
      </c>
      <c r="E10" s="11"/>
      <c r="F10" s="11"/>
    </row>
    <row r="11" spans="1:6" ht="12.75">
      <c r="A11" s="19" t="s">
        <v>51</v>
      </c>
      <c r="B11" s="23" t="s">
        <v>6</v>
      </c>
      <c r="C11" s="21" t="s">
        <v>4</v>
      </c>
      <c r="D11" s="24"/>
      <c r="E11" s="11"/>
      <c r="F11" s="11"/>
    </row>
    <row r="12" spans="1:6" ht="12.75">
      <c r="A12" s="19" t="s">
        <v>52</v>
      </c>
      <c r="B12" s="23" t="s">
        <v>7</v>
      </c>
      <c r="C12" s="21" t="s">
        <v>4</v>
      </c>
      <c r="D12" s="24">
        <v>464.86</v>
      </c>
      <c r="E12" s="11"/>
      <c r="F12" s="11"/>
    </row>
    <row r="13" spans="1:6" ht="12.75">
      <c r="A13" s="19" t="s">
        <v>24</v>
      </c>
      <c r="B13" s="23" t="s">
        <v>53</v>
      </c>
      <c r="C13" s="21" t="s">
        <v>4</v>
      </c>
      <c r="D13" s="24">
        <f>D14+D15</f>
        <v>0</v>
      </c>
      <c r="E13" s="11"/>
      <c r="F13" s="11"/>
    </row>
    <row r="14" spans="1:6" ht="12.75">
      <c r="A14" s="19" t="s">
        <v>54</v>
      </c>
      <c r="B14" s="23" t="s">
        <v>55</v>
      </c>
      <c r="C14" s="21" t="s">
        <v>4</v>
      </c>
      <c r="D14" s="24"/>
      <c r="E14" s="11"/>
      <c r="F14" s="11"/>
    </row>
    <row r="15" spans="1:6" ht="12.75">
      <c r="A15" s="19" t="s">
        <v>56</v>
      </c>
      <c r="B15" s="23" t="s">
        <v>29</v>
      </c>
      <c r="C15" s="21" t="s">
        <v>4</v>
      </c>
      <c r="D15" s="24"/>
      <c r="E15" s="11"/>
      <c r="F15" s="11"/>
    </row>
    <row r="16" spans="1:6" ht="12.75">
      <c r="A16" s="19" t="s">
        <v>26</v>
      </c>
      <c r="B16" s="23" t="s">
        <v>186</v>
      </c>
      <c r="C16" s="21" t="s">
        <v>4</v>
      </c>
      <c r="D16" s="24">
        <v>357.28</v>
      </c>
      <c r="E16" s="11"/>
      <c r="F16" s="11"/>
    </row>
    <row r="17" spans="1:6" ht="12.75">
      <c r="A17" s="19" t="s">
        <v>57</v>
      </c>
      <c r="B17" s="23" t="s">
        <v>63</v>
      </c>
      <c r="C17" s="21" t="s">
        <v>4</v>
      </c>
      <c r="D17" s="24">
        <v>357.28</v>
      </c>
      <c r="E17" s="11"/>
      <c r="F17" s="11"/>
    </row>
    <row r="18" spans="1:6" ht="12.75">
      <c r="A18" s="19" t="s">
        <v>58</v>
      </c>
      <c r="B18" s="23" t="s">
        <v>64</v>
      </c>
      <c r="C18" s="21" t="s">
        <v>4</v>
      </c>
      <c r="D18" s="24"/>
      <c r="E18" s="11"/>
      <c r="F18" s="11"/>
    </row>
    <row r="19" spans="1:6" ht="12.75">
      <c r="A19" s="19" t="s">
        <v>59</v>
      </c>
      <c r="B19" s="23" t="s">
        <v>65</v>
      </c>
      <c r="C19" s="21" t="s">
        <v>4</v>
      </c>
      <c r="D19" s="24"/>
      <c r="E19" s="11"/>
      <c r="F19" s="11"/>
    </row>
    <row r="20" spans="1:6" ht="12.75">
      <c r="A20" s="19" t="s">
        <v>60</v>
      </c>
      <c r="B20" s="23" t="s">
        <v>66</v>
      </c>
      <c r="C20" s="21" t="s">
        <v>4</v>
      </c>
      <c r="D20" s="24"/>
      <c r="E20" s="11"/>
      <c r="F20" s="11"/>
    </row>
    <row r="21" spans="1:6" ht="12.75">
      <c r="A21" s="19" t="s">
        <v>61</v>
      </c>
      <c r="B21" s="23" t="s">
        <v>67</v>
      </c>
      <c r="C21" s="21" t="s">
        <v>4</v>
      </c>
      <c r="D21" s="24">
        <v>357.28</v>
      </c>
      <c r="E21" s="11"/>
      <c r="F21" s="11"/>
    </row>
    <row r="22" spans="1:6" ht="12.75">
      <c r="A22" s="19" t="s">
        <v>62</v>
      </c>
      <c r="B22" s="23" t="s">
        <v>68</v>
      </c>
      <c r="C22" s="21" t="s">
        <v>4</v>
      </c>
      <c r="D22" s="24"/>
      <c r="E22" s="11"/>
      <c r="F22" s="11"/>
    </row>
    <row r="23" spans="1:6" ht="19.5" customHeight="1">
      <c r="A23" s="19" t="s">
        <v>69</v>
      </c>
      <c r="B23" s="23" t="s">
        <v>184</v>
      </c>
      <c r="C23" s="21" t="s">
        <v>4</v>
      </c>
      <c r="D23" s="22">
        <v>3848.61</v>
      </c>
      <c r="E23" s="11"/>
      <c r="F23" s="11"/>
    </row>
    <row r="24" spans="1:6" ht="12.75">
      <c r="A24" s="19" t="s">
        <v>70</v>
      </c>
      <c r="B24" s="25" t="s">
        <v>37</v>
      </c>
      <c r="C24" s="21" t="s">
        <v>4</v>
      </c>
      <c r="D24" s="22">
        <v>1166.13</v>
      </c>
      <c r="E24" s="26"/>
      <c r="F24" s="26"/>
    </row>
    <row r="25" spans="1:6" ht="12.75">
      <c r="A25" s="19" t="s">
        <v>71</v>
      </c>
      <c r="B25" s="27" t="s">
        <v>9</v>
      </c>
      <c r="C25" s="21" t="s">
        <v>4</v>
      </c>
      <c r="D25" s="24">
        <v>8155.16</v>
      </c>
      <c r="E25" s="11"/>
      <c r="F25" s="11"/>
    </row>
    <row r="26" spans="1:6" ht="12.75">
      <c r="A26" s="19" t="s">
        <v>73</v>
      </c>
      <c r="B26" s="23" t="s">
        <v>8</v>
      </c>
      <c r="C26" s="21" t="s">
        <v>4</v>
      </c>
      <c r="D26" s="22">
        <f>D27+D32+D33+D37</f>
        <v>1303.79566</v>
      </c>
      <c r="E26" s="11"/>
      <c r="F26" s="11"/>
    </row>
    <row r="27" spans="1:6" ht="12.75">
      <c r="A27" s="19" t="s">
        <v>74</v>
      </c>
      <c r="B27" s="27" t="s">
        <v>28</v>
      </c>
      <c r="C27" s="21" t="s">
        <v>4</v>
      </c>
      <c r="D27" s="24">
        <f>SUM(D28:D31)</f>
        <v>0</v>
      </c>
      <c r="E27" s="11"/>
      <c r="F27" s="11"/>
    </row>
    <row r="28" spans="1:6" ht="12.75">
      <c r="A28" s="19" t="s">
        <v>75</v>
      </c>
      <c r="B28" s="23" t="s">
        <v>65</v>
      </c>
      <c r="C28" s="21" t="s">
        <v>4</v>
      </c>
      <c r="D28" s="24"/>
      <c r="E28" s="11"/>
      <c r="F28" s="11"/>
    </row>
    <row r="29" spans="1:6" ht="12.75">
      <c r="A29" s="19" t="s">
        <v>76</v>
      </c>
      <c r="B29" s="23" t="s">
        <v>66</v>
      </c>
      <c r="C29" s="21" t="s">
        <v>4</v>
      </c>
      <c r="D29" s="24"/>
      <c r="E29" s="11"/>
      <c r="F29" s="11"/>
    </row>
    <row r="30" spans="1:6" ht="12.75">
      <c r="A30" s="19" t="s">
        <v>77</v>
      </c>
      <c r="B30" s="23" t="s">
        <v>67</v>
      </c>
      <c r="C30" s="21" t="s">
        <v>4</v>
      </c>
      <c r="D30" s="24"/>
      <c r="E30" s="11"/>
      <c r="F30" s="11"/>
    </row>
    <row r="31" spans="1:6" ht="12.75">
      <c r="A31" s="19" t="s">
        <v>78</v>
      </c>
      <c r="B31" s="23" t="s">
        <v>68</v>
      </c>
      <c r="C31" s="21" t="s">
        <v>4</v>
      </c>
      <c r="D31" s="24"/>
      <c r="E31" s="11"/>
      <c r="F31" s="11"/>
    </row>
    <row r="32" spans="1:6" ht="12.75">
      <c r="A32" s="19" t="s">
        <v>79</v>
      </c>
      <c r="B32" s="23" t="s">
        <v>80</v>
      </c>
      <c r="C32" s="21" t="s">
        <v>4</v>
      </c>
      <c r="D32" s="24">
        <v>171.25</v>
      </c>
      <c r="E32" s="11"/>
      <c r="F32" s="11"/>
    </row>
    <row r="33" spans="1:4" ht="12.75">
      <c r="A33" s="19" t="s">
        <v>81</v>
      </c>
      <c r="B33" s="25" t="s">
        <v>32</v>
      </c>
      <c r="C33" s="21" t="s">
        <v>4</v>
      </c>
      <c r="D33" s="28">
        <f>SUM(D34:D36)</f>
        <v>0</v>
      </c>
    </row>
    <row r="34" spans="1:6" s="30" customFormat="1" ht="12.75">
      <c r="A34" s="19" t="s">
        <v>82</v>
      </c>
      <c r="B34" s="29" t="s">
        <v>33</v>
      </c>
      <c r="C34" s="21" t="s">
        <v>4</v>
      </c>
      <c r="D34" s="28"/>
      <c r="E34" s="11"/>
      <c r="F34" s="11"/>
    </row>
    <row r="35" spans="1:6" ht="12.75">
      <c r="A35" s="19" t="s">
        <v>83</v>
      </c>
      <c r="B35" s="29" t="s">
        <v>34</v>
      </c>
      <c r="C35" s="21" t="s">
        <v>4</v>
      </c>
      <c r="D35" s="28"/>
      <c r="E35" s="11"/>
      <c r="F35" s="11"/>
    </row>
    <row r="36" spans="1:6" ht="12.75">
      <c r="A36" s="19" t="s">
        <v>84</v>
      </c>
      <c r="B36" s="29" t="s">
        <v>35</v>
      </c>
      <c r="C36" s="21" t="s">
        <v>4</v>
      </c>
      <c r="D36" s="28"/>
      <c r="E36" s="26"/>
      <c r="F36" s="26"/>
    </row>
    <row r="37" spans="1:6" ht="12.75">
      <c r="A37" s="19" t="s">
        <v>85</v>
      </c>
      <c r="B37" s="23" t="s">
        <v>10</v>
      </c>
      <c r="C37" s="21" t="s">
        <v>4</v>
      </c>
      <c r="D37" s="22">
        <f>SUM(D38:D49)</f>
        <v>1132.54566</v>
      </c>
      <c r="E37" s="11"/>
      <c r="F37" s="11"/>
    </row>
    <row r="38" spans="1:6" ht="12.75">
      <c r="A38" s="19" t="s">
        <v>86</v>
      </c>
      <c r="B38" s="31" t="s">
        <v>11</v>
      </c>
      <c r="C38" s="32" t="s">
        <v>4</v>
      </c>
      <c r="D38" s="24">
        <v>74.62425</v>
      </c>
      <c r="E38" s="11"/>
      <c r="F38" s="11"/>
    </row>
    <row r="39" spans="1:6" ht="12.75">
      <c r="A39" s="19" t="s">
        <v>88</v>
      </c>
      <c r="B39" s="31" t="s">
        <v>12</v>
      </c>
      <c r="C39" s="32" t="s">
        <v>4</v>
      </c>
      <c r="D39" s="24"/>
      <c r="E39" s="11"/>
      <c r="F39" s="11"/>
    </row>
    <row r="40" spans="1:6" ht="25.5">
      <c r="A40" s="19" t="s">
        <v>89</v>
      </c>
      <c r="B40" s="31" t="s">
        <v>87</v>
      </c>
      <c r="C40" s="32" t="s">
        <v>4</v>
      </c>
      <c r="D40" s="24">
        <v>300.2</v>
      </c>
      <c r="E40" s="11"/>
      <c r="F40" s="11"/>
    </row>
    <row r="41" spans="1:6" ht="12.75">
      <c r="A41" s="19" t="s">
        <v>90</v>
      </c>
      <c r="B41" s="31" t="s">
        <v>13</v>
      </c>
      <c r="C41" s="32" t="s">
        <v>4</v>
      </c>
      <c r="D41" s="24">
        <v>10.65</v>
      </c>
      <c r="E41" s="11"/>
      <c r="F41" s="11"/>
    </row>
    <row r="42" spans="1:6" ht="25.5">
      <c r="A42" s="19" t="s">
        <v>91</v>
      </c>
      <c r="B42" s="31" t="s">
        <v>14</v>
      </c>
      <c r="C42" s="32" t="s">
        <v>4</v>
      </c>
      <c r="D42" s="24">
        <v>15.57</v>
      </c>
      <c r="E42" s="11"/>
      <c r="F42" s="11"/>
    </row>
    <row r="43" spans="1:6" ht="12.75">
      <c r="A43" s="19" t="s">
        <v>92</v>
      </c>
      <c r="B43" s="31" t="s">
        <v>99</v>
      </c>
      <c r="C43" s="32" t="s">
        <v>4</v>
      </c>
      <c r="D43" s="24">
        <v>81.29</v>
      </c>
      <c r="E43" s="11"/>
      <c r="F43" s="11"/>
    </row>
    <row r="44" spans="1:6" ht="12.75">
      <c r="A44" s="19" t="s">
        <v>93</v>
      </c>
      <c r="B44" s="31" t="s">
        <v>113</v>
      </c>
      <c r="C44" s="32" t="s">
        <v>4</v>
      </c>
      <c r="D44" s="24">
        <v>459.56141</v>
      </c>
      <c r="E44" s="11"/>
      <c r="F44" s="11"/>
    </row>
    <row r="45" spans="1:6" ht="12.75">
      <c r="A45" s="19" t="s">
        <v>94</v>
      </c>
      <c r="B45" s="31" t="s">
        <v>100</v>
      </c>
      <c r="C45" s="32" t="s">
        <v>4</v>
      </c>
      <c r="D45" s="24">
        <v>0</v>
      </c>
      <c r="E45" s="11"/>
      <c r="F45" s="11"/>
    </row>
    <row r="46" spans="1:6" ht="12.75">
      <c r="A46" s="19" t="s">
        <v>95</v>
      </c>
      <c r="B46" s="31" t="s">
        <v>15</v>
      </c>
      <c r="C46" s="32" t="s">
        <v>4</v>
      </c>
      <c r="D46" s="24"/>
      <c r="E46" s="11"/>
      <c r="F46" s="11"/>
    </row>
    <row r="47" spans="1:6" ht="12.75">
      <c r="A47" s="19" t="s">
        <v>96</v>
      </c>
      <c r="B47" s="31" t="s">
        <v>16</v>
      </c>
      <c r="C47" s="32" t="s">
        <v>4</v>
      </c>
      <c r="D47" s="24"/>
      <c r="E47" s="11"/>
      <c r="F47" s="11"/>
    </row>
    <row r="48" spans="1:6" s="33" customFormat="1" ht="12.75">
      <c r="A48" s="19" t="s">
        <v>97</v>
      </c>
      <c r="B48" s="31" t="s">
        <v>17</v>
      </c>
      <c r="C48" s="32" t="s">
        <v>4</v>
      </c>
      <c r="D48" s="24"/>
      <c r="E48" s="11"/>
      <c r="F48" s="11"/>
    </row>
    <row r="49" spans="1:6" ht="25.5">
      <c r="A49" s="19" t="s">
        <v>98</v>
      </c>
      <c r="B49" s="34" t="s">
        <v>101</v>
      </c>
      <c r="C49" s="32" t="s">
        <v>4</v>
      </c>
      <c r="D49" s="22">
        <v>190.65</v>
      </c>
      <c r="E49" s="35"/>
      <c r="F49" s="11"/>
    </row>
    <row r="50" spans="1:6" s="10" customFormat="1" ht="12.75">
      <c r="A50" s="16" t="s">
        <v>102</v>
      </c>
      <c r="B50" s="36" t="s">
        <v>18</v>
      </c>
      <c r="C50" s="37" t="s">
        <v>4</v>
      </c>
      <c r="D50" s="18">
        <f>SUM(D51:D53,D58:D59)</f>
        <v>54.87909</v>
      </c>
      <c r="E50" s="38"/>
      <c r="F50" s="9"/>
    </row>
    <row r="51" spans="1:6" s="33" customFormat="1" ht="12.75">
      <c r="A51" s="19" t="s">
        <v>27</v>
      </c>
      <c r="B51" s="39" t="s">
        <v>19</v>
      </c>
      <c r="C51" s="32" t="s">
        <v>4</v>
      </c>
      <c r="D51" s="24">
        <v>54.87909</v>
      </c>
      <c r="E51" s="11"/>
      <c r="F51" s="11"/>
    </row>
    <row r="52" spans="1:6" ht="12.75">
      <c r="A52" s="19" t="s">
        <v>103</v>
      </c>
      <c r="B52" s="40" t="s">
        <v>38</v>
      </c>
      <c r="C52" s="32" t="s">
        <v>4</v>
      </c>
      <c r="D52" s="24"/>
      <c r="E52" s="35"/>
      <c r="F52" s="11"/>
    </row>
    <row r="53" spans="1:6" ht="12.75">
      <c r="A53" s="19" t="s">
        <v>104</v>
      </c>
      <c r="B53" s="41" t="s">
        <v>36</v>
      </c>
      <c r="C53" s="32" t="s">
        <v>4</v>
      </c>
      <c r="D53" s="24">
        <f>SUM(D54:D57)</f>
        <v>0</v>
      </c>
      <c r="E53" s="35"/>
      <c r="F53" s="11"/>
    </row>
    <row r="54" spans="1:6" ht="12.75">
      <c r="A54" s="19" t="s">
        <v>105</v>
      </c>
      <c r="B54" s="41" t="s">
        <v>65</v>
      </c>
      <c r="C54" s="32" t="s">
        <v>4</v>
      </c>
      <c r="D54" s="24"/>
      <c r="E54" s="35"/>
      <c r="F54" s="11"/>
    </row>
    <row r="55" spans="1:6" ht="12.75">
      <c r="A55" s="19" t="s">
        <v>106</v>
      </c>
      <c r="B55" s="41" t="s">
        <v>66</v>
      </c>
      <c r="C55" s="32" t="s">
        <v>4</v>
      </c>
      <c r="D55" s="24"/>
      <c r="E55" s="35"/>
      <c r="F55" s="11"/>
    </row>
    <row r="56" spans="1:6" ht="12.75">
      <c r="A56" s="19" t="s">
        <v>107</v>
      </c>
      <c r="B56" s="41" t="s">
        <v>67</v>
      </c>
      <c r="C56" s="32" t="s">
        <v>4</v>
      </c>
      <c r="D56" s="24">
        <v>0</v>
      </c>
      <c r="E56" s="35"/>
      <c r="F56" s="11"/>
    </row>
    <row r="57" spans="1:6" ht="12.75">
      <c r="A57" s="19" t="s">
        <v>108</v>
      </c>
      <c r="B57" s="41" t="s">
        <v>68</v>
      </c>
      <c r="C57" s="32" t="s">
        <v>4</v>
      </c>
      <c r="D57" s="24"/>
      <c r="E57" s="35"/>
      <c r="F57" s="11"/>
    </row>
    <row r="58" spans="1:6" ht="25.5">
      <c r="A58" s="19" t="s">
        <v>30</v>
      </c>
      <c r="B58" s="41" t="s">
        <v>109</v>
      </c>
      <c r="C58" s="32" t="s">
        <v>4</v>
      </c>
      <c r="D58" s="24"/>
      <c r="E58" s="35"/>
      <c r="F58" s="11"/>
    </row>
    <row r="59" spans="1:6" ht="12.75">
      <c r="A59" s="19" t="s">
        <v>31</v>
      </c>
      <c r="B59" s="34" t="s">
        <v>20</v>
      </c>
      <c r="C59" s="32" t="s">
        <v>4</v>
      </c>
      <c r="D59" s="22"/>
      <c r="E59" s="35"/>
      <c r="F59" s="11"/>
    </row>
    <row r="60" spans="1:6" s="10" customFormat="1" ht="12.75">
      <c r="A60" s="16" t="s">
        <v>40</v>
      </c>
      <c r="B60" s="42" t="s">
        <v>110</v>
      </c>
      <c r="C60" s="37" t="s">
        <v>4</v>
      </c>
      <c r="D60" s="18">
        <f>D9+D50</f>
        <v>15350.714750000001</v>
      </c>
      <c r="E60" s="38"/>
      <c r="F60" s="9"/>
    </row>
    <row r="61" spans="1:6" ht="12.75">
      <c r="A61" s="19" t="s">
        <v>41</v>
      </c>
      <c r="B61" s="41" t="s">
        <v>65</v>
      </c>
      <c r="C61" s="32" t="s">
        <v>4</v>
      </c>
      <c r="D61" s="22"/>
      <c r="E61" s="35"/>
      <c r="F61" s="11"/>
    </row>
    <row r="62" spans="1:6" ht="12.75">
      <c r="A62" s="19" t="s">
        <v>42</v>
      </c>
      <c r="B62" s="41" t="s">
        <v>66</v>
      </c>
      <c r="C62" s="32" t="s">
        <v>4</v>
      </c>
      <c r="D62" s="22"/>
      <c r="E62" s="35"/>
      <c r="F62" s="11"/>
    </row>
    <row r="63" spans="1:6" ht="12.75">
      <c r="A63" s="19" t="s">
        <v>111</v>
      </c>
      <c r="B63" s="41" t="s">
        <v>67</v>
      </c>
      <c r="C63" s="32" t="s">
        <v>4</v>
      </c>
      <c r="D63" s="22"/>
      <c r="E63" s="35"/>
      <c r="F63" s="11"/>
    </row>
    <row r="64" spans="1:6" ht="12.75">
      <c r="A64" s="19" t="s">
        <v>112</v>
      </c>
      <c r="B64" s="41" t="s">
        <v>68</v>
      </c>
      <c r="C64" s="32" t="s">
        <v>4</v>
      </c>
      <c r="D64" s="22"/>
      <c r="E64" s="35"/>
      <c r="F64" s="11"/>
    </row>
    <row r="65" spans="1:6" s="10" customFormat="1" ht="12.75">
      <c r="A65" s="16" t="s">
        <v>43</v>
      </c>
      <c r="B65" s="36" t="s">
        <v>114</v>
      </c>
      <c r="C65" s="37" t="s">
        <v>4</v>
      </c>
      <c r="D65" s="18">
        <f>D66+D71+D72+D73+D74</f>
        <v>124.95</v>
      </c>
      <c r="E65" s="38"/>
      <c r="F65" s="9"/>
    </row>
    <row r="66" spans="1:6" ht="12.75">
      <c r="A66" s="19" t="s">
        <v>115</v>
      </c>
      <c r="B66" s="39" t="s">
        <v>116</v>
      </c>
      <c r="C66" s="32" t="s">
        <v>4</v>
      </c>
      <c r="D66" s="22">
        <f>SUM(D67:D70)</f>
        <v>0</v>
      </c>
      <c r="E66" s="35"/>
      <c r="F66" s="11"/>
    </row>
    <row r="67" spans="1:6" ht="12.75">
      <c r="A67" s="19" t="s">
        <v>117</v>
      </c>
      <c r="B67" s="41" t="s">
        <v>65</v>
      </c>
      <c r="C67" s="32" t="s">
        <v>4</v>
      </c>
      <c r="D67" s="22"/>
      <c r="E67" s="35"/>
      <c r="F67" s="11"/>
    </row>
    <row r="68" spans="1:6" ht="12.75">
      <c r="A68" s="19" t="s">
        <v>118</v>
      </c>
      <c r="B68" s="41" t="s">
        <v>66</v>
      </c>
      <c r="C68" s="32" t="s">
        <v>4</v>
      </c>
      <c r="D68" s="22"/>
      <c r="E68" s="35"/>
      <c r="F68" s="11"/>
    </row>
    <row r="69" spans="1:6" ht="12.75">
      <c r="A69" s="19" t="s">
        <v>119</v>
      </c>
      <c r="B69" s="41" t="s">
        <v>67</v>
      </c>
      <c r="C69" s="32" t="s">
        <v>4</v>
      </c>
      <c r="D69" s="22"/>
      <c r="E69" s="35"/>
      <c r="F69" s="11"/>
    </row>
    <row r="70" spans="1:6" ht="12.75">
      <c r="A70" s="19" t="s">
        <v>120</v>
      </c>
      <c r="B70" s="41" t="s">
        <v>68</v>
      </c>
      <c r="C70" s="32" t="s">
        <v>4</v>
      </c>
      <c r="D70" s="22"/>
      <c r="E70" s="35"/>
      <c r="F70" s="11"/>
    </row>
    <row r="71" spans="1:6" ht="12.75">
      <c r="A71" s="19" t="s">
        <v>121</v>
      </c>
      <c r="B71" s="39" t="s">
        <v>23</v>
      </c>
      <c r="C71" s="32" t="s">
        <v>4</v>
      </c>
      <c r="D71" s="24"/>
      <c r="E71" s="35"/>
      <c r="F71" s="11"/>
    </row>
    <row r="72" spans="1:6" ht="25.5">
      <c r="A72" s="19" t="s">
        <v>122</v>
      </c>
      <c r="B72" s="43" t="s">
        <v>25</v>
      </c>
      <c r="C72" s="32" t="s">
        <v>4</v>
      </c>
      <c r="D72" s="24">
        <v>124.95</v>
      </c>
      <c r="E72" s="35"/>
      <c r="F72" s="11"/>
    </row>
    <row r="73" spans="1:6" ht="12.75">
      <c r="A73" s="19" t="s">
        <v>123</v>
      </c>
      <c r="B73" s="44" t="s">
        <v>39</v>
      </c>
      <c r="C73" s="32" t="s">
        <v>4</v>
      </c>
      <c r="D73" s="22"/>
      <c r="E73" s="35"/>
      <c r="F73" s="11"/>
    </row>
    <row r="74" spans="1:6" ht="12.75">
      <c r="A74" s="19" t="s">
        <v>124</v>
      </c>
      <c r="B74" s="23" t="s">
        <v>125</v>
      </c>
      <c r="C74" s="21" t="s">
        <v>4</v>
      </c>
      <c r="D74" s="22"/>
      <c r="E74" s="35"/>
      <c r="F74" s="11"/>
    </row>
    <row r="75" spans="1:6" ht="25.5">
      <c r="A75" s="19" t="s">
        <v>126</v>
      </c>
      <c r="B75" s="44" t="s">
        <v>127</v>
      </c>
      <c r="C75" s="21" t="s">
        <v>4</v>
      </c>
      <c r="D75" s="22">
        <f>D16</f>
        <v>357.28</v>
      </c>
      <c r="E75" s="26"/>
      <c r="F75" s="26"/>
    </row>
    <row r="76" spans="1:6" ht="12.75">
      <c r="A76" s="19" t="s">
        <v>128</v>
      </c>
      <c r="B76" s="45" t="s">
        <v>129</v>
      </c>
      <c r="C76" s="21" t="s">
        <v>4</v>
      </c>
      <c r="D76" s="22"/>
      <c r="E76" s="26"/>
      <c r="F76" s="26"/>
    </row>
    <row r="77" spans="1:6" ht="12.75">
      <c r="A77" s="19" t="s">
        <v>44</v>
      </c>
      <c r="B77" s="23" t="s">
        <v>130</v>
      </c>
      <c r="C77" s="21" t="s">
        <v>4</v>
      </c>
      <c r="D77" s="22">
        <f>SUM(D78:D81)</f>
        <v>0</v>
      </c>
      <c r="E77" s="26"/>
      <c r="F77" s="26"/>
    </row>
    <row r="78" spans="1:6" ht="12.75">
      <c r="A78" s="19" t="s">
        <v>131</v>
      </c>
      <c r="B78" s="23" t="s">
        <v>65</v>
      </c>
      <c r="C78" s="21" t="s">
        <v>4</v>
      </c>
      <c r="D78" s="22"/>
      <c r="E78" s="26"/>
      <c r="F78" s="26"/>
    </row>
    <row r="79" spans="1:6" ht="12.75">
      <c r="A79" s="19" t="s">
        <v>132</v>
      </c>
      <c r="B79" s="23" t="s">
        <v>66</v>
      </c>
      <c r="C79" s="21" t="s">
        <v>4</v>
      </c>
      <c r="D79" s="22"/>
      <c r="E79" s="26"/>
      <c r="F79" s="26"/>
    </row>
    <row r="80" spans="1:6" ht="12.75">
      <c r="A80" s="19" t="s">
        <v>133</v>
      </c>
      <c r="B80" s="23" t="s">
        <v>67</v>
      </c>
      <c r="C80" s="21" t="s">
        <v>4</v>
      </c>
      <c r="D80" s="22"/>
      <c r="E80" s="26"/>
      <c r="F80" s="26"/>
    </row>
    <row r="81" spans="1:6" ht="12.75">
      <c r="A81" s="19" t="s">
        <v>134</v>
      </c>
      <c r="B81" s="23" t="s">
        <v>68</v>
      </c>
      <c r="C81" s="21" t="s">
        <v>4</v>
      </c>
      <c r="D81" s="22"/>
      <c r="E81" s="26"/>
      <c r="F81" s="26"/>
    </row>
    <row r="82" spans="1:6" s="50" customFormat="1" ht="12.75">
      <c r="A82" s="46" t="s">
        <v>46</v>
      </c>
      <c r="B82" s="47" t="s">
        <v>135</v>
      </c>
      <c r="C82" s="48" t="s">
        <v>4</v>
      </c>
      <c r="D82" s="28"/>
      <c r="E82" s="11"/>
      <c r="F82" s="11"/>
    </row>
    <row r="83" spans="1:6" s="50" customFormat="1" ht="12.75">
      <c r="A83" s="46" t="s">
        <v>136</v>
      </c>
      <c r="B83" s="47" t="s">
        <v>137</v>
      </c>
      <c r="C83" s="48" t="s">
        <v>4</v>
      </c>
      <c r="D83" s="49">
        <v>0</v>
      </c>
      <c r="E83" s="11"/>
      <c r="F83" s="11"/>
    </row>
    <row r="84" spans="1:6" s="50" customFormat="1" ht="12.75">
      <c r="A84" s="46" t="s">
        <v>138</v>
      </c>
      <c r="B84" s="23" t="s">
        <v>65</v>
      </c>
      <c r="C84" s="48" t="s">
        <v>4</v>
      </c>
      <c r="D84" s="51" t="str">
        <f>IF(D82=0,"OK",IF(#REF!&gt;=D82,"OK","WARNING"))</f>
        <v>OK</v>
      </c>
      <c r="E84" s="33"/>
      <c r="F84" s="11"/>
    </row>
    <row r="85" spans="1:6" s="50" customFormat="1" ht="12.75">
      <c r="A85" s="46" t="s">
        <v>139</v>
      </c>
      <c r="B85" s="23" t="s">
        <v>66</v>
      </c>
      <c r="C85" s="48" t="s">
        <v>4</v>
      </c>
      <c r="D85" s="52"/>
      <c r="E85" s="11"/>
      <c r="F85" s="11"/>
    </row>
    <row r="86" spans="1:6" s="50" customFormat="1" ht="12.75">
      <c r="A86" s="46" t="s">
        <v>140</v>
      </c>
      <c r="B86" s="23" t="s">
        <v>67</v>
      </c>
      <c r="C86" s="48" t="s">
        <v>4</v>
      </c>
      <c r="D86" s="53"/>
      <c r="E86" s="33"/>
      <c r="F86" s="11"/>
    </row>
    <row r="87" spans="1:6" s="50" customFormat="1" ht="12.75">
      <c r="A87" s="46" t="s">
        <v>141</v>
      </c>
      <c r="B87" s="23" t="s">
        <v>68</v>
      </c>
      <c r="C87" s="48" t="s">
        <v>4</v>
      </c>
      <c r="D87" s="53"/>
      <c r="E87" s="11"/>
      <c r="F87" s="11"/>
    </row>
    <row r="88" spans="1:6" s="59" customFormat="1" ht="12.75">
      <c r="A88" s="54">
        <v>13</v>
      </c>
      <c r="B88" s="55" t="s">
        <v>45</v>
      </c>
      <c r="C88" s="56" t="s">
        <v>4</v>
      </c>
      <c r="D88" s="57">
        <f>D60+D65+D77</f>
        <v>15475.664750000002</v>
      </c>
      <c r="E88" s="58"/>
      <c r="F88" s="58"/>
    </row>
    <row r="89" spans="1:4" s="50" customFormat="1" ht="12.75">
      <c r="A89" s="60"/>
      <c r="B89" s="60" t="s">
        <v>142</v>
      </c>
      <c r="C89" s="61" t="s">
        <v>181</v>
      </c>
      <c r="D89" s="62"/>
    </row>
    <row r="90" spans="1:4" s="50" customFormat="1" ht="12.75">
      <c r="A90" s="61">
        <v>14</v>
      </c>
      <c r="B90" s="60" t="s">
        <v>143</v>
      </c>
      <c r="C90" s="61" t="s">
        <v>3</v>
      </c>
      <c r="D90" s="63">
        <f>D88/D60*100-100</f>
        <v>0.8139686134158666</v>
      </c>
    </row>
    <row r="91" spans="1:4" s="50" customFormat="1" ht="12.75">
      <c r="A91" s="61">
        <v>15</v>
      </c>
      <c r="B91" s="60" t="s">
        <v>144</v>
      </c>
      <c r="C91" s="61" t="s">
        <v>182</v>
      </c>
      <c r="D91" s="63"/>
    </row>
    <row r="92" spans="1:4" s="50" customFormat="1" ht="12.75">
      <c r="A92" s="61">
        <v>16</v>
      </c>
      <c r="B92" s="60" t="s">
        <v>145</v>
      </c>
      <c r="C92" s="61" t="s">
        <v>4</v>
      </c>
      <c r="D92" s="63">
        <v>0</v>
      </c>
    </row>
    <row r="93" spans="1:4" s="50" customFormat="1" ht="12.75">
      <c r="A93" s="64" t="s">
        <v>161</v>
      </c>
      <c r="B93" s="60" t="s">
        <v>146</v>
      </c>
      <c r="C93" s="61" t="s">
        <v>4</v>
      </c>
      <c r="D93" s="63">
        <v>0</v>
      </c>
    </row>
    <row r="94" spans="1:4" s="50" customFormat="1" ht="12.75">
      <c r="A94" s="64" t="s">
        <v>163</v>
      </c>
      <c r="B94" s="60" t="s">
        <v>147</v>
      </c>
      <c r="C94" s="61" t="s">
        <v>4</v>
      </c>
      <c r="D94" s="63"/>
    </row>
    <row r="95" spans="1:4" s="50" customFormat="1" ht="12.75">
      <c r="A95" s="64" t="s">
        <v>164</v>
      </c>
      <c r="B95" s="60" t="s">
        <v>148</v>
      </c>
      <c r="C95" s="61" t="s">
        <v>4</v>
      </c>
      <c r="D95" s="63"/>
    </row>
    <row r="96" spans="1:4" s="50" customFormat="1" ht="12.75">
      <c r="A96" s="64" t="s">
        <v>165</v>
      </c>
      <c r="B96" s="60" t="s">
        <v>149</v>
      </c>
      <c r="C96" s="61" t="s">
        <v>4</v>
      </c>
      <c r="D96" s="63"/>
    </row>
    <row r="97" spans="1:4" s="50" customFormat="1" ht="12.75">
      <c r="A97" s="64" t="s">
        <v>166</v>
      </c>
      <c r="B97" s="60" t="s">
        <v>150</v>
      </c>
      <c r="C97" s="61" t="s">
        <v>4</v>
      </c>
      <c r="D97" s="63"/>
    </row>
    <row r="98" spans="1:4" s="50" customFormat="1" ht="12.75">
      <c r="A98" s="64" t="s">
        <v>167</v>
      </c>
      <c r="B98" s="60" t="s">
        <v>151</v>
      </c>
      <c r="C98" s="61" t="s">
        <v>4</v>
      </c>
      <c r="D98" s="63"/>
    </row>
    <row r="99" spans="1:4" s="50" customFormat="1" ht="12.75">
      <c r="A99" s="64" t="s">
        <v>168</v>
      </c>
      <c r="B99" s="60" t="s">
        <v>152</v>
      </c>
      <c r="C99" s="61" t="s">
        <v>4</v>
      </c>
      <c r="D99" s="63"/>
    </row>
    <row r="100" spans="1:4" s="50" customFormat="1" ht="12.75">
      <c r="A100" s="64" t="s">
        <v>162</v>
      </c>
      <c r="B100" s="60" t="s">
        <v>153</v>
      </c>
      <c r="C100" s="61" t="s">
        <v>4</v>
      </c>
      <c r="D100" s="63">
        <v>0</v>
      </c>
    </row>
    <row r="101" spans="1:4" s="50" customFormat="1" ht="12.75">
      <c r="A101" s="64" t="s">
        <v>169</v>
      </c>
      <c r="B101" s="60" t="s">
        <v>154</v>
      </c>
      <c r="C101" s="61" t="s">
        <v>4</v>
      </c>
      <c r="D101" s="63"/>
    </row>
    <row r="102" spans="1:4" s="50" customFormat="1" ht="12.75">
      <c r="A102" s="64" t="s">
        <v>170</v>
      </c>
      <c r="B102" s="60" t="s">
        <v>155</v>
      </c>
      <c r="C102" s="61" t="s">
        <v>4</v>
      </c>
      <c r="D102" s="63"/>
    </row>
    <row r="103" spans="1:4" s="50" customFormat="1" ht="12.75">
      <c r="A103" s="64" t="s">
        <v>171</v>
      </c>
      <c r="B103" s="60" t="s">
        <v>156</v>
      </c>
      <c r="C103" s="61" t="s">
        <v>4</v>
      </c>
      <c r="D103" s="63"/>
    </row>
    <row r="104" spans="1:4" s="50" customFormat="1" ht="12.75">
      <c r="A104" s="64" t="s">
        <v>172</v>
      </c>
      <c r="B104" s="60" t="s">
        <v>152</v>
      </c>
      <c r="C104" s="61" t="s">
        <v>4</v>
      </c>
      <c r="D104" s="63"/>
    </row>
    <row r="105" spans="1:4" s="50" customFormat="1" ht="12.75">
      <c r="A105" s="64" t="s">
        <v>173</v>
      </c>
      <c r="B105" s="60" t="s">
        <v>157</v>
      </c>
      <c r="C105" s="61" t="s">
        <v>181</v>
      </c>
      <c r="D105" s="63"/>
    </row>
    <row r="106" spans="1:4" s="50" customFormat="1" ht="12.75">
      <c r="A106" s="64" t="s">
        <v>174</v>
      </c>
      <c r="B106" s="60" t="s">
        <v>158</v>
      </c>
      <c r="C106" s="61" t="s">
        <v>3</v>
      </c>
      <c r="D106" s="63">
        <v>20</v>
      </c>
    </row>
    <row r="107" spans="1:4" s="50" customFormat="1" ht="12.75">
      <c r="A107" s="64" t="s">
        <v>175</v>
      </c>
      <c r="B107" s="60" t="s">
        <v>159</v>
      </c>
      <c r="C107" s="61" t="s">
        <v>3</v>
      </c>
      <c r="D107" s="63">
        <v>30.3</v>
      </c>
    </row>
    <row r="108" spans="1:4" s="50" customFormat="1" ht="12.75">
      <c r="A108" s="64" t="s">
        <v>176</v>
      </c>
      <c r="B108" s="60" t="s">
        <v>160</v>
      </c>
      <c r="C108" s="60"/>
      <c r="D108" s="63"/>
    </row>
    <row r="109" spans="1:4" s="50" customFormat="1" ht="12.75">
      <c r="A109" s="64" t="s">
        <v>177</v>
      </c>
      <c r="B109" s="23" t="s">
        <v>65</v>
      </c>
      <c r="C109" s="60"/>
      <c r="D109" s="63"/>
    </row>
    <row r="110" spans="1:4" s="50" customFormat="1" ht="12.75">
      <c r="A110" s="64" t="s">
        <v>178</v>
      </c>
      <c r="B110" s="23" t="s">
        <v>66</v>
      </c>
      <c r="C110" s="60"/>
      <c r="D110" s="63"/>
    </row>
    <row r="111" spans="1:4" s="50" customFormat="1" ht="12.75">
      <c r="A111" s="64" t="s">
        <v>179</v>
      </c>
      <c r="B111" s="23" t="s">
        <v>67</v>
      </c>
      <c r="C111" s="60"/>
      <c r="D111" s="63">
        <v>248.18</v>
      </c>
    </row>
    <row r="112" spans="1:4" s="50" customFormat="1" ht="12.75">
      <c r="A112" s="64" t="s">
        <v>180</v>
      </c>
      <c r="B112" s="23" t="s">
        <v>68</v>
      </c>
      <c r="C112" s="60"/>
      <c r="D112" s="63"/>
    </row>
    <row r="113" s="50" customFormat="1" ht="12.75">
      <c r="D113" s="65"/>
    </row>
    <row r="114" s="59" customFormat="1" ht="12.75">
      <c r="D114" s="66"/>
    </row>
    <row r="115" s="50" customFormat="1" ht="12.75">
      <c r="D115" s="65"/>
    </row>
    <row r="116" s="50" customFormat="1" ht="12.75">
      <c r="D116" s="65"/>
    </row>
    <row r="117" s="50" customFormat="1" ht="12.75">
      <c r="D117" s="65"/>
    </row>
    <row r="118" s="50" customFormat="1" ht="12.75">
      <c r="D118" s="65"/>
    </row>
    <row r="119" s="50" customFormat="1" ht="12.75">
      <c r="D119" s="65"/>
    </row>
    <row r="120" s="50" customFormat="1" ht="12.75">
      <c r="D120" s="65"/>
    </row>
    <row r="121" s="50" customFormat="1" ht="12.75">
      <c r="D121" s="65"/>
    </row>
    <row r="122" s="50" customFormat="1" ht="12.75">
      <c r="D122" s="65"/>
    </row>
    <row r="123" s="50" customFormat="1" ht="12.75">
      <c r="D123" s="65"/>
    </row>
    <row r="124" s="50" customFormat="1" ht="12.75">
      <c r="D124" s="65"/>
    </row>
    <row r="125" s="50" customFormat="1" ht="12.75">
      <c r="D125" s="65"/>
    </row>
    <row r="126" s="50" customFormat="1" ht="12.75">
      <c r="D126" s="65"/>
    </row>
    <row r="127" s="50" customFormat="1" ht="12.75">
      <c r="D127" s="65"/>
    </row>
    <row r="128" s="50" customFormat="1" ht="12.75">
      <c r="D128" s="65"/>
    </row>
    <row r="129" s="50" customFormat="1" ht="12.75">
      <c r="D129" s="65"/>
    </row>
    <row r="130" s="50" customFormat="1" ht="12.75">
      <c r="D130" s="65"/>
    </row>
    <row r="131" s="50" customFormat="1" ht="12.75">
      <c r="D131" s="65"/>
    </row>
    <row r="132" s="50" customFormat="1" ht="12.75">
      <c r="D132" s="65"/>
    </row>
    <row r="133" s="50" customFormat="1" ht="12.75">
      <c r="D133" s="65"/>
    </row>
    <row r="134" s="50" customFormat="1" ht="12.75">
      <c r="D134" s="65"/>
    </row>
    <row r="135" s="50" customFormat="1" ht="12.75">
      <c r="D135" s="65"/>
    </row>
    <row r="136" s="50" customFormat="1" ht="12.75">
      <c r="D136" s="65"/>
    </row>
    <row r="137" s="50" customFormat="1" ht="12.75">
      <c r="D137" s="65"/>
    </row>
    <row r="138" s="50" customFormat="1" ht="12.75">
      <c r="D138" s="65"/>
    </row>
    <row r="139" s="50" customFormat="1" ht="12.75">
      <c r="D139" s="65"/>
    </row>
    <row r="140" s="50" customFormat="1" ht="12.75">
      <c r="D140" s="65"/>
    </row>
    <row r="141" s="50" customFormat="1" ht="12.75">
      <c r="D141" s="65"/>
    </row>
    <row r="142" s="50" customFormat="1" ht="12.75">
      <c r="D142" s="65"/>
    </row>
    <row r="143" s="50" customFormat="1" ht="12.75">
      <c r="D143" s="65"/>
    </row>
    <row r="144" s="50" customFormat="1" ht="12.75">
      <c r="D144" s="65"/>
    </row>
    <row r="145" s="50" customFormat="1" ht="12.75">
      <c r="D145" s="65"/>
    </row>
    <row r="146" s="50" customFormat="1" ht="12.75">
      <c r="D146" s="65"/>
    </row>
    <row r="147" s="50" customFormat="1" ht="12.75">
      <c r="D147" s="65"/>
    </row>
    <row r="148" s="50" customFormat="1" ht="12.75">
      <c r="D148" s="65"/>
    </row>
    <row r="149" s="50" customFormat="1" ht="12.75">
      <c r="D149" s="65"/>
    </row>
    <row r="150" s="50" customFormat="1" ht="12.75">
      <c r="D150" s="65"/>
    </row>
    <row r="151" s="50" customFormat="1" ht="12.75">
      <c r="D151" s="65"/>
    </row>
    <row r="152" s="50" customFormat="1" ht="12.75">
      <c r="D152" s="65"/>
    </row>
    <row r="153" s="50" customFormat="1" ht="12.75">
      <c r="D153" s="65"/>
    </row>
    <row r="154" s="50" customFormat="1" ht="12.75">
      <c r="D154" s="65"/>
    </row>
    <row r="155" s="50" customFormat="1" ht="12.75">
      <c r="D155" s="65"/>
    </row>
    <row r="156" s="50" customFormat="1" ht="12.75">
      <c r="D156" s="65"/>
    </row>
    <row r="157" s="50" customFormat="1" ht="12.75">
      <c r="D157" s="65"/>
    </row>
    <row r="158" s="50" customFormat="1" ht="12.75">
      <c r="D158" s="65"/>
    </row>
    <row r="159" s="50" customFormat="1" ht="12.75">
      <c r="D159" s="65"/>
    </row>
    <row r="160" s="50" customFormat="1" ht="12.75">
      <c r="D160" s="65"/>
    </row>
    <row r="161" s="50" customFormat="1" ht="12.75">
      <c r="D161" s="65"/>
    </row>
    <row r="162" s="50" customFormat="1" ht="12.75">
      <c r="D162" s="65"/>
    </row>
    <row r="163" s="50" customFormat="1" ht="12.75">
      <c r="D163" s="65"/>
    </row>
    <row r="164" s="50" customFormat="1" ht="12.75">
      <c r="D164" s="65"/>
    </row>
    <row r="165" s="50" customFormat="1" ht="12.75">
      <c r="D165" s="65"/>
    </row>
    <row r="166" s="50" customFormat="1" ht="12.75">
      <c r="D166" s="65"/>
    </row>
    <row r="167" s="50" customFormat="1" ht="12.75">
      <c r="D167" s="65"/>
    </row>
    <row r="168" s="50" customFormat="1" ht="12.75">
      <c r="D168" s="65"/>
    </row>
    <row r="169" s="50" customFormat="1" ht="12.75">
      <c r="D169" s="65"/>
    </row>
    <row r="170" s="50" customFormat="1" ht="12.75">
      <c r="D170" s="65"/>
    </row>
    <row r="171" s="50" customFormat="1" ht="12.75">
      <c r="D171" s="65"/>
    </row>
    <row r="172" s="50" customFormat="1" ht="12.75">
      <c r="D172" s="65"/>
    </row>
    <row r="173" s="50" customFormat="1" ht="12.75">
      <c r="D173" s="65"/>
    </row>
    <row r="174" s="50" customFormat="1" ht="12.75">
      <c r="D174" s="65"/>
    </row>
    <row r="175" s="50" customFormat="1" ht="12.75">
      <c r="D175" s="65"/>
    </row>
    <row r="176" s="50" customFormat="1" ht="12.75">
      <c r="D176" s="65"/>
    </row>
    <row r="177" s="50" customFormat="1" ht="12.75">
      <c r="D177" s="65"/>
    </row>
    <row r="178" s="50" customFormat="1" ht="12.75">
      <c r="D178" s="65"/>
    </row>
    <row r="179" s="50" customFormat="1" ht="12.75">
      <c r="D179" s="65"/>
    </row>
    <row r="180" s="50" customFormat="1" ht="12.75">
      <c r="D180" s="65"/>
    </row>
    <row r="181" s="50" customFormat="1" ht="12.75">
      <c r="D181" s="65"/>
    </row>
    <row r="182" s="50" customFormat="1" ht="12.75">
      <c r="D182" s="65"/>
    </row>
    <row r="183" s="50" customFormat="1" ht="12.75">
      <c r="D183" s="65"/>
    </row>
    <row r="184" s="50" customFormat="1" ht="12.75">
      <c r="D184" s="65"/>
    </row>
    <row r="185" s="50" customFormat="1" ht="12.75">
      <c r="D185" s="65"/>
    </row>
    <row r="186" s="50" customFormat="1" ht="12.75">
      <c r="D186" s="65"/>
    </row>
    <row r="187" s="50" customFormat="1" ht="12.75">
      <c r="D187" s="65"/>
    </row>
    <row r="188" s="50" customFormat="1" ht="12.75">
      <c r="D188" s="65"/>
    </row>
    <row r="189" s="50" customFormat="1" ht="12.75">
      <c r="D189" s="65"/>
    </row>
    <row r="190" s="50" customFormat="1" ht="12.75">
      <c r="D190" s="65"/>
    </row>
    <row r="191" s="50" customFormat="1" ht="12.75">
      <c r="D191" s="65"/>
    </row>
    <row r="192" s="50" customFormat="1" ht="12.75">
      <c r="D192" s="65"/>
    </row>
    <row r="193" s="50" customFormat="1" ht="12.75">
      <c r="D193" s="65"/>
    </row>
    <row r="194" s="50" customFormat="1" ht="12.75">
      <c r="D194" s="65"/>
    </row>
    <row r="195" s="50" customFormat="1" ht="12.75">
      <c r="D195" s="65"/>
    </row>
    <row r="196" s="50" customFormat="1" ht="12.75">
      <c r="D196" s="65"/>
    </row>
    <row r="197" s="50" customFormat="1" ht="12.75">
      <c r="D197" s="65"/>
    </row>
    <row r="198" s="50" customFormat="1" ht="12.75">
      <c r="D198" s="65"/>
    </row>
    <row r="199" s="50" customFormat="1" ht="12.75">
      <c r="D199" s="65"/>
    </row>
    <row r="200" s="50" customFormat="1" ht="12.75">
      <c r="D200" s="65"/>
    </row>
    <row r="201" s="50" customFormat="1" ht="12.75">
      <c r="D201" s="65"/>
    </row>
    <row r="202" s="50" customFormat="1" ht="12.75">
      <c r="D202" s="65"/>
    </row>
    <row r="203" s="50" customFormat="1" ht="12.75">
      <c r="D203" s="65"/>
    </row>
    <row r="204" s="50" customFormat="1" ht="12.75">
      <c r="D204" s="65"/>
    </row>
    <row r="205" s="50" customFormat="1" ht="12.75">
      <c r="D205" s="65"/>
    </row>
    <row r="206" s="50" customFormat="1" ht="12.75">
      <c r="D206" s="65"/>
    </row>
    <row r="207" s="50" customFormat="1" ht="12.75">
      <c r="D207" s="65"/>
    </row>
    <row r="208" s="50" customFormat="1" ht="12.75">
      <c r="D208" s="65"/>
    </row>
    <row r="209" s="50" customFormat="1" ht="12.75">
      <c r="D209" s="65"/>
    </row>
    <row r="210" s="50" customFormat="1" ht="12.75">
      <c r="D210" s="65"/>
    </row>
    <row r="211" s="50" customFormat="1" ht="12.75">
      <c r="D211" s="65"/>
    </row>
    <row r="212" s="50" customFormat="1" ht="12.75">
      <c r="D212" s="65"/>
    </row>
    <row r="213" s="50" customFormat="1" ht="12.75">
      <c r="D213" s="65"/>
    </row>
    <row r="214" s="50" customFormat="1" ht="12.75">
      <c r="D214" s="65"/>
    </row>
    <row r="215" s="50" customFormat="1" ht="12.75">
      <c r="D215" s="65"/>
    </row>
    <row r="216" s="50" customFormat="1" ht="12.75">
      <c r="D216" s="65"/>
    </row>
    <row r="217" s="50" customFormat="1" ht="12.75">
      <c r="D217" s="65"/>
    </row>
    <row r="218" s="50" customFormat="1" ht="12.75">
      <c r="D218" s="65"/>
    </row>
    <row r="219" s="50" customFormat="1" ht="12.75">
      <c r="D219" s="65"/>
    </row>
    <row r="220" s="50" customFormat="1" ht="12.75">
      <c r="D220" s="65"/>
    </row>
    <row r="221" s="50" customFormat="1" ht="12.75">
      <c r="D221" s="65"/>
    </row>
    <row r="222" s="50" customFormat="1" ht="12.75">
      <c r="D222" s="65"/>
    </row>
    <row r="223" s="50" customFormat="1" ht="12.75">
      <c r="D223" s="65"/>
    </row>
    <row r="224" s="50" customFormat="1" ht="12.75">
      <c r="D224" s="65"/>
    </row>
    <row r="225" s="50" customFormat="1" ht="12.75">
      <c r="D225" s="65"/>
    </row>
    <row r="226" s="50" customFormat="1" ht="12.75">
      <c r="D226" s="65"/>
    </row>
    <row r="227" s="50" customFormat="1" ht="12.75">
      <c r="D227" s="65"/>
    </row>
    <row r="228" s="50" customFormat="1" ht="12.75">
      <c r="D228" s="65"/>
    </row>
    <row r="229" s="50" customFormat="1" ht="12.75">
      <c r="D229" s="65"/>
    </row>
    <row r="230" s="50" customFormat="1" ht="12.75">
      <c r="D230" s="65"/>
    </row>
    <row r="231" s="50" customFormat="1" ht="12.75">
      <c r="D231" s="65"/>
    </row>
    <row r="232" s="50" customFormat="1" ht="12.75">
      <c r="D232" s="65"/>
    </row>
    <row r="233" s="50" customFormat="1" ht="12.75">
      <c r="D233" s="65"/>
    </row>
    <row r="234" s="50" customFormat="1" ht="12.75">
      <c r="D234" s="65"/>
    </row>
    <row r="235" s="50" customFormat="1" ht="12.75">
      <c r="D235" s="65"/>
    </row>
    <row r="236" s="50" customFormat="1" ht="12.75">
      <c r="D236" s="65"/>
    </row>
    <row r="237" s="50" customFormat="1" ht="12.75">
      <c r="D237" s="65"/>
    </row>
    <row r="238" s="50" customFormat="1" ht="12.75">
      <c r="D238" s="65"/>
    </row>
    <row r="239" s="50" customFormat="1" ht="12.75">
      <c r="D239" s="65"/>
    </row>
    <row r="240" s="50" customFormat="1" ht="12.75">
      <c r="D240" s="65"/>
    </row>
    <row r="241" s="50" customFormat="1" ht="12.75">
      <c r="D241" s="65"/>
    </row>
    <row r="242" s="50" customFormat="1" ht="12.75">
      <c r="D242" s="65"/>
    </row>
    <row r="243" s="50" customFormat="1" ht="12.75">
      <c r="D243" s="65"/>
    </row>
    <row r="244" s="50" customFormat="1" ht="12.75">
      <c r="D244" s="65"/>
    </row>
    <row r="245" s="50" customFormat="1" ht="12.75">
      <c r="D245" s="65"/>
    </row>
    <row r="246" s="50" customFormat="1" ht="12.75">
      <c r="D246" s="65"/>
    </row>
    <row r="247" s="50" customFormat="1" ht="12.75">
      <c r="D247" s="65"/>
    </row>
    <row r="248" s="50" customFormat="1" ht="12.75">
      <c r="D248" s="65"/>
    </row>
    <row r="249" s="50" customFormat="1" ht="12.75">
      <c r="D249" s="65"/>
    </row>
    <row r="250" s="50" customFormat="1" ht="12.75">
      <c r="D250" s="65"/>
    </row>
    <row r="251" s="50" customFormat="1" ht="12.75">
      <c r="D251" s="65"/>
    </row>
    <row r="252" s="50" customFormat="1" ht="12.75">
      <c r="D252" s="65"/>
    </row>
    <row r="253" s="50" customFormat="1" ht="12.75">
      <c r="D253" s="65"/>
    </row>
    <row r="254" s="50" customFormat="1" ht="12.75">
      <c r="D254" s="65"/>
    </row>
    <row r="255" s="50" customFormat="1" ht="12.75">
      <c r="D255" s="65"/>
    </row>
    <row r="256" s="50" customFormat="1" ht="12.75">
      <c r="D256" s="65"/>
    </row>
    <row r="257" s="50" customFormat="1" ht="12.75">
      <c r="D257" s="65"/>
    </row>
    <row r="258" s="50" customFormat="1" ht="12.75">
      <c r="D258" s="65"/>
    </row>
    <row r="259" s="50" customFormat="1" ht="12.75">
      <c r="D259" s="65"/>
    </row>
    <row r="260" s="50" customFormat="1" ht="12.75">
      <c r="D260" s="65"/>
    </row>
    <row r="261" s="50" customFormat="1" ht="12.75">
      <c r="D261" s="65"/>
    </row>
    <row r="262" s="50" customFormat="1" ht="12.75">
      <c r="D262" s="65"/>
    </row>
    <row r="263" s="50" customFormat="1" ht="12.75">
      <c r="D263" s="65"/>
    </row>
    <row r="264" s="50" customFormat="1" ht="12.75">
      <c r="D264" s="65"/>
    </row>
    <row r="265" s="50" customFormat="1" ht="12.75">
      <c r="D265" s="65"/>
    </row>
    <row r="266" s="50" customFormat="1" ht="12.75">
      <c r="D266" s="65"/>
    </row>
    <row r="267" s="50" customFormat="1" ht="12.75">
      <c r="D267" s="65"/>
    </row>
    <row r="268" s="50" customFormat="1" ht="12.75">
      <c r="D268" s="65"/>
    </row>
    <row r="269" s="50" customFormat="1" ht="12.75">
      <c r="D269" s="65"/>
    </row>
    <row r="270" s="50" customFormat="1" ht="12.75">
      <c r="D270" s="65"/>
    </row>
    <row r="271" s="50" customFormat="1" ht="12.75">
      <c r="D271" s="65"/>
    </row>
    <row r="272" s="50" customFormat="1" ht="12.75">
      <c r="D272" s="65"/>
    </row>
    <row r="273" s="50" customFormat="1" ht="12.75">
      <c r="D273" s="65"/>
    </row>
    <row r="274" s="50" customFormat="1" ht="12.75">
      <c r="D274" s="65"/>
    </row>
    <row r="275" s="50" customFormat="1" ht="12.75">
      <c r="D275" s="65"/>
    </row>
    <row r="276" s="50" customFormat="1" ht="12.75">
      <c r="D276" s="65"/>
    </row>
    <row r="277" s="50" customFormat="1" ht="12.75">
      <c r="D277" s="65"/>
    </row>
    <row r="278" s="50" customFormat="1" ht="12.75">
      <c r="D278" s="65"/>
    </row>
    <row r="279" s="50" customFormat="1" ht="12.75">
      <c r="D279" s="65"/>
    </row>
    <row r="280" s="50" customFormat="1" ht="12.75">
      <c r="D280" s="65"/>
    </row>
    <row r="281" s="50" customFormat="1" ht="12.75">
      <c r="D281" s="65"/>
    </row>
    <row r="282" s="50" customFormat="1" ht="12.75">
      <c r="D282" s="65"/>
    </row>
    <row r="283" s="50" customFormat="1" ht="12.75">
      <c r="D283" s="65"/>
    </row>
    <row r="284" s="50" customFormat="1" ht="12.75">
      <c r="D284" s="65"/>
    </row>
    <row r="285" s="50" customFormat="1" ht="12.75">
      <c r="D285" s="65"/>
    </row>
    <row r="286" s="50" customFormat="1" ht="12.75">
      <c r="D286" s="65"/>
    </row>
    <row r="287" s="50" customFormat="1" ht="12.75">
      <c r="D287" s="65"/>
    </row>
    <row r="288" s="50" customFormat="1" ht="12.75">
      <c r="D288" s="65"/>
    </row>
    <row r="289" s="50" customFormat="1" ht="12.75">
      <c r="D289" s="65"/>
    </row>
    <row r="290" s="50" customFormat="1" ht="12.75">
      <c r="D290" s="65"/>
    </row>
    <row r="291" s="50" customFormat="1" ht="12.75">
      <c r="D291" s="65"/>
    </row>
    <row r="292" s="50" customFormat="1" ht="12.75">
      <c r="D292" s="65"/>
    </row>
    <row r="293" s="50" customFormat="1" ht="12.75">
      <c r="D293" s="65"/>
    </row>
    <row r="294" s="50" customFormat="1" ht="12.75">
      <c r="D294" s="65"/>
    </row>
    <row r="295" s="50" customFormat="1" ht="12.75">
      <c r="D295" s="65"/>
    </row>
    <row r="296" s="50" customFormat="1" ht="12.75">
      <c r="D296" s="65"/>
    </row>
    <row r="297" s="50" customFormat="1" ht="12.75">
      <c r="D297" s="65"/>
    </row>
    <row r="298" s="50" customFormat="1" ht="12.75">
      <c r="D298" s="65"/>
    </row>
    <row r="299" s="50" customFormat="1" ht="12.75">
      <c r="D299" s="65"/>
    </row>
    <row r="300" s="50" customFormat="1" ht="12.75">
      <c r="D300" s="65"/>
    </row>
    <row r="301" s="50" customFormat="1" ht="12.75">
      <c r="D301" s="65"/>
    </row>
    <row r="302" s="50" customFormat="1" ht="12.75">
      <c r="D302" s="65"/>
    </row>
    <row r="303" s="50" customFormat="1" ht="12.75">
      <c r="D303" s="65"/>
    </row>
    <row r="304" s="50" customFormat="1" ht="12.75">
      <c r="D304" s="65"/>
    </row>
    <row r="305" s="50" customFormat="1" ht="12.75">
      <c r="D305" s="65"/>
    </row>
    <row r="306" s="50" customFormat="1" ht="12.75">
      <c r="D306" s="65"/>
    </row>
    <row r="307" s="50" customFormat="1" ht="12.75">
      <c r="D307" s="65"/>
    </row>
    <row r="308" s="50" customFormat="1" ht="12.75">
      <c r="D308" s="65"/>
    </row>
    <row r="309" s="50" customFormat="1" ht="12.75">
      <c r="D309" s="65"/>
    </row>
    <row r="310" s="50" customFormat="1" ht="12.75">
      <c r="D310" s="65"/>
    </row>
    <row r="311" s="50" customFormat="1" ht="12.75">
      <c r="D311" s="65"/>
    </row>
    <row r="312" s="50" customFormat="1" ht="12.75">
      <c r="D312" s="65"/>
    </row>
    <row r="313" s="50" customFormat="1" ht="12.75">
      <c r="D313" s="65"/>
    </row>
    <row r="314" s="50" customFormat="1" ht="12.75">
      <c r="D314" s="65"/>
    </row>
    <row r="315" s="50" customFormat="1" ht="12.75">
      <c r="D315" s="65"/>
    </row>
    <row r="316" s="50" customFormat="1" ht="12.75">
      <c r="D316" s="65"/>
    </row>
    <row r="317" s="50" customFormat="1" ht="12.75">
      <c r="D317" s="65"/>
    </row>
    <row r="318" s="50" customFormat="1" ht="12.75">
      <c r="D318" s="65"/>
    </row>
    <row r="319" s="50" customFormat="1" ht="12.75">
      <c r="D319" s="65"/>
    </row>
    <row r="320" s="50" customFormat="1" ht="12.75">
      <c r="D320" s="65"/>
    </row>
    <row r="321" s="50" customFormat="1" ht="12.75">
      <c r="D321" s="65"/>
    </row>
    <row r="322" s="50" customFormat="1" ht="12.75">
      <c r="D322" s="65"/>
    </row>
    <row r="323" s="50" customFormat="1" ht="12.75">
      <c r="D323" s="65"/>
    </row>
    <row r="324" s="50" customFormat="1" ht="12.75">
      <c r="D324" s="65"/>
    </row>
    <row r="325" s="50" customFormat="1" ht="12.75">
      <c r="D325" s="65"/>
    </row>
    <row r="326" s="50" customFormat="1" ht="12.75">
      <c r="D326" s="65"/>
    </row>
    <row r="327" s="50" customFormat="1" ht="12.75">
      <c r="D327" s="65"/>
    </row>
    <row r="328" s="50" customFormat="1" ht="12.75">
      <c r="D328" s="65"/>
    </row>
    <row r="329" s="50" customFormat="1" ht="12.75">
      <c r="D329" s="65"/>
    </row>
    <row r="330" s="50" customFormat="1" ht="12.75">
      <c r="D330" s="65"/>
    </row>
    <row r="331" s="50" customFormat="1" ht="12.75">
      <c r="D331" s="65"/>
    </row>
    <row r="332" s="50" customFormat="1" ht="12.75">
      <c r="D332" s="65"/>
    </row>
    <row r="333" s="50" customFormat="1" ht="12.75">
      <c r="D333" s="65"/>
    </row>
    <row r="334" s="50" customFormat="1" ht="12.75">
      <c r="D334" s="65"/>
    </row>
    <row r="335" s="50" customFormat="1" ht="12.75">
      <c r="D335" s="65"/>
    </row>
    <row r="336" s="50" customFormat="1" ht="12.75">
      <c r="D336" s="65"/>
    </row>
    <row r="337" s="50" customFormat="1" ht="12.75">
      <c r="D337" s="65"/>
    </row>
    <row r="338" s="50" customFormat="1" ht="12.75">
      <c r="D338" s="65"/>
    </row>
    <row r="339" s="50" customFormat="1" ht="12.75">
      <c r="D339" s="65"/>
    </row>
    <row r="340" s="50" customFormat="1" ht="12.75">
      <c r="D340" s="65"/>
    </row>
    <row r="341" s="50" customFormat="1" ht="12.75">
      <c r="D341" s="65"/>
    </row>
    <row r="342" s="50" customFormat="1" ht="12.75">
      <c r="D342" s="65"/>
    </row>
    <row r="343" s="50" customFormat="1" ht="12.75">
      <c r="D343" s="65"/>
    </row>
    <row r="344" spans="1:6" ht="12.75">
      <c r="A344" s="50"/>
      <c r="B344" s="50"/>
      <c r="C344" s="50"/>
      <c r="D344" s="65"/>
      <c r="E344" s="50"/>
      <c r="F344" s="50"/>
    </row>
    <row r="345" spans="1:6" ht="12.75">
      <c r="A345" s="50"/>
      <c r="B345" s="50"/>
      <c r="C345" s="50"/>
      <c r="D345" s="65"/>
      <c r="E345" s="50"/>
      <c r="F345" s="50"/>
    </row>
    <row r="346" spans="1:6" ht="12.75">
      <c r="A346" s="50"/>
      <c r="B346" s="50"/>
      <c r="C346" s="50"/>
      <c r="D346" s="65"/>
      <c r="E346" s="50"/>
      <c r="F346" s="50"/>
    </row>
    <row r="347" spans="1:6" ht="12.75">
      <c r="A347" s="50"/>
      <c r="B347" s="50"/>
      <c r="C347" s="50"/>
      <c r="D347" s="65"/>
      <c r="E347" s="50"/>
      <c r="F347" s="50"/>
    </row>
    <row r="348" spans="1:6" ht="12.75">
      <c r="A348" s="50"/>
      <c r="B348" s="50"/>
      <c r="C348" s="50"/>
      <c r="D348" s="65"/>
      <c r="E348" s="50"/>
      <c r="F348" s="50"/>
    </row>
    <row r="349" spans="1:6" ht="12.75">
      <c r="A349" s="50"/>
      <c r="B349" s="50"/>
      <c r="C349" s="50"/>
      <c r="D349" s="65"/>
      <c r="E349" s="50"/>
      <c r="F349" s="50"/>
    </row>
    <row r="350" spans="1:6" ht="12.75">
      <c r="A350" s="50"/>
      <c r="B350" s="50"/>
      <c r="C350" s="50"/>
      <c r="D350" s="65"/>
      <c r="E350" s="50"/>
      <c r="F350" s="50"/>
    </row>
    <row r="351" spans="1:6" ht="12.75">
      <c r="A351" s="50"/>
      <c r="B351" s="50"/>
      <c r="C351" s="50"/>
      <c r="D351" s="65"/>
      <c r="E351" s="50"/>
      <c r="F351" s="50"/>
    </row>
  </sheetData>
  <sheetProtection/>
  <mergeCells count="1">
    <mergeCell ref="A2:D2"/>
  </mergeCells>
  <printOptions/>
  <pageMargins left="0.51" right="0.1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2015-04-22T06:12:05Z</cp:lastPrinted>
  <dcterms:created xsi:type="dcterms:W3CDTF">2014-05-14T08:58:02Z</dcterms:created>
  <dcterms:modified xsi:type="dcterms:W3CDTF">2015-04-28T12:39:14Z</dcterms:modified>
  <cp:category/>
  <cp:version/>
  <cp:contentType/>
  <cp:contentStatus/>
</cp:coreProperties>
</file>