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47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<sst xmlns="http://schemas.openxmlformats.org/spreadsheetml/2006/main" count="101" uniqueCount="47">
  <si>
    <t>Поступление (поставка) электрической энергии в сеть</t>
  </si>
  <si>
    <t>в том числе по видам напряжения</t>
  </si>
  <si>
    <t>СН2</t>
  </si>
  <si>
    <t>НН</t>
  </si>
  <si>
    <t>Потери</t>
  </si>
  <si>
    <t>Полезный отпуск</t>
  </si>
  <si>
    <t>1.1.</t>
  </si>
  <si>
    <t>1.2.</t>
  </si>
  <si>
    <t>2.1.</t>
  </si>
  <si>
    <t>2.2.</t>
  </si>
  <si>
    <t>3.1.</t>
  </si>
  <si>
    <t>3.2.</t>
  </si>
  <si>
    <t>4.1.</t>
  </si>
  <si>
    <t>4.2.</t>
  </si>
  <si>
    <t>№ п/п</t>
  </si>
  <si>
    <t>Наименование</t>
  </si>
  <si>
    <t>Ед.изм.</t>
  </si>
  <si>
    <t>план</t>
  </si>
  <si>
    <t>факт</t>
  </si>
  <si>
    <t>т.кВтч</t>
  </si>
  <si>
    <t>январь</t>
  </si>
  <si>
    <t>февраль</t>
  </si>
  <si>
    <t>март</t>
  </si>
  <si>
    <t>апрель</t>
  </si>
  <si>
    <t>1 квартал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</si>
  <si>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</si>
  <si>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</si>
  <si>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</si>
  <si>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</si>
  <si>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</si>
  <si>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</si>
  <si>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</si>
  <si>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</si>
  <si>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</si>
  <si>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</si>
  <si>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2014 год</t>
  </si>
  <si>
    <t>СН2 прочие потребители</t>
  </si>
  <si>
    <t>СН2 приравненные к населению категории потребителей</t>
  </si>
  <si>
    <t>НН прочие потребители</t>
  </si>
  <si>
    <t>НН приравненные к населению категории потребителей</t>
  </si>
  <si>
    <t>НН население и приравненные к нему категории потребителей</t>
  </si>
  <si>
    <t>4.3.</t>
  </si>
  <si>
    <t>4.4.</t>
  </si>
  <si>
    <t>4.5.</t>
  </si>
  <si>
    <t>4.0.</t>
  </si>
  <si>
    <t>Отпуск в смежные сети МУП "НГЭС"</t>
  </si>
  <si>
    <t>Анализ исполнения плана реализации услуг по передаче электрической энергии по ЗАО "НадымЭнергоСбыт"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</si>
</sst>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0"/>
    <numFmt numFmtId="167" formatCode="#,##0.0000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" fontId="3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center" vertical="center" wrapText="1"/>
    </xf>
    <xf numFmtId="168" fontId="6" fillId="35" borderId="1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Alignment="1">
      <alignment horizontal="center" vertical="center" wrapText="1"/>
    </xf>
    <xf numFmtId="4" fontId="5" fillId="35" borderId="0" xfId="0" applyNumberFormat="1" applyFont="1" applyFill="1" applyAlignment="1">
      <alignment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168" fontId="7" fillId="35" borderId="10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Alignment="1">
      <alignment horizontal="center" vertical="center" wrapText="1"/>
    </xf>
    <xf numFmtId="4" fontId="4" fillId="35" borderId="0" xfId="0" applyNumberFormat="1" applyFont="1" applyFill="1" applyAlignment="1">
      <alignment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164" fontId="8" fillId="35" borderId="10" xfId="0" applyNumberFormat="1" applyFont="1" applyFill="1" applyBorder="1" applyAlignment="1">
      <alignment horizontal="center" vertical="center" wrapText="1"/>
    </xf>
    <xf numFmtId="168" fontId="8" fillId="35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4" fontId="2" fillId="35" borderId="0" xfId="0" applyNumberFormat="1" applyFont="1" applyFill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Alignment="1">
      <alignment horizontal="center" vertical="center" wrapText="1"/>
    </xf>
    <xf numFmtId="4" fontId="3" fillId="35" borderId="0" xfId="0" applyNumberFormat="1" applyFont="1" applyFill="1" applyAlignment="1">
      <alignment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3" sqref="E13"/>
    </sheetView>
  </sheetViews>
  <sheetFormatPr defaultColWidth="9.140625" defaultRowHeight="15" outlineLevelCol="1"/>
  <cols>
    <col min="1" max="1" width="9.140625" style="3" customWidth="1"/>
    <col min="2" max="2" width="36.57421875" style="1" customWidth="1"/>
    <col min="3" max="3" width="12.00390625" style="4" customWidth="1"/>
    <col min="4" max="4" width="11.7109375" style="4" customWidth="1"/>
    <col min="5" max="5" width="10.421875" style="4" customWidth="1"/>
    <col min="6" max="6" width="12.140625" style="4" customWidth="1" outlineLevel="1"/>
    <col min="7" max="7" width="13.7109375" style="4" customWidth="1" outlineLevel="1"/>
    <col min="8" max="8" width="10.00390625" style="4" customWidth="1" outlineLevel="1"/>
    <col min="9" max="9" width="9.7109375" style="4" customWidth="1" outlineLevel="1"/>
    <col min="10" max="10" width="10.8515625" style="4" customWidth="1" outlineLevel="1"/>
    <col min="11" max="11" width="9.7109375" style="4" customWidth="1" outlineLevel="1"/>
    <col min="12" max="12" width="10.8515625" style="4" customWidth="1"/>
    <col min="13" max="13" width="9.7109375" style="4" customWidth="1"/>
    <col min="14" max="14" width="10.00390625" style="4" customWidth="1" outlineLevel="1"/>
    <col min="15" max="15" width="9.7109375" style="4" customWidth="1" outlineLevel="1"/>
    <col min="16" max="16" width="9.57421875" style="4" customWidth="1" outlineLevel="1"/>
    <col min="17" max="17" width="9.7109375" style="4" customWidth="1" outlineLevel="1"/>
    <col min="18" max="18" width="10.00390625" style="4" customWidth="1" outlineLevel="1"/>
    <col min="19" max="19" width="10.57421875" style="4" customWidth="1" outlineLevel="1"/>
    <col min="20" max="20" width="10.8515625" style="4" customWidth="1"/>
    <col min="21" max="21" width="11.28125" style="4" customWidth="1"/>
    <col min="22" max="22" width="10.00390625" style="4" customWidth="1"/>
    <col min="23" max="23" width="13.57421875" style="4" customWidth="1"/>
    <col min="24" max="24" width="10.00390625" style="4" customWidth="1"/>
    <col min="25" max="25" width="10.57421875" style="1" customWidth="1"/>
    <col min="26" max="26" width="10.00390625" style="4" customWidth="1"/>
    <col min="27" max="28" width="10.8515625" style="4" customWidth="1"/>
    <col min="29" max="29" width="11.28125" style="4" customWidth="1"/>
    <col min="30" max="30" width="10.00390625" style="4" bestFit="1" customWidth="1"/>
    <col min="31" max="31" width="9.28125" style="4" bestFit="1" customWidth="1"/>
    <col min="32" max="34" width="10.8515625" style="4" bestFit="1" customWidth="1"/>
    <col min="35" max="35" width="9.28125" style="4" bestFit="1" customWidth="1"/>
    <col min="36" max="47" width="9.140625" style="4" customWidth="1"/>
    <col min="48" max="16384" width="9.140625" style="1" customWidth="1"/>
  </cols>
  <sheetData>
    <row r="1" spans="1:23" ht="35.25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W1" s="9"/>
    </row>
    <row r="3" spans="1:47" s="2" customFormat="1" ht="15.75">
      <c r="A3" s="37" t="s">
        <v>14</v>
      </c>
      <c r="B3" s="36" t="s">
        <v>15</v>
      </c>
      <c r="C3" s="36" t="s">
        <v>16</v>
      </c>
      <c r="D3" s="36" t="s">
        <v>35</v>
      </c>
      <c r="E3" s="36"/>
      <c r="F3" s="36" t="s">
        <v>20</v>
      </c>
      <c r="G3" s="36"/>
      <c r="H3" s="36" t="s">
        <v>21</v>
      </c>
      <c r="I3" s="36"/>
      <c r="J3" s="36" t="s">
        <v>22</v>
      </c>
      <c r="K3" s="36"/>
      <c r="L3" s="36" t="s">
        <v>24</v>
      </c>
      <c r="M3" s="36"/>
      <c r="N3" s="36" t="s">
        <v>23</v>
      </c>
      <c r="O3" s="36"/>
      <c r="P3" s="36" t="s">
        <v>25</v>
      </c>
      <c r="Q3" s="36"/>
      <c r="R3" s="36" t="s">
        <v>26</v>
      </c>
      <c r="S3" s="36"/>
      <c r="T3" s="36" t="s">
        <v>27</v>
      </c>
      <c r="U3" s="36"/>
      <c r="V3" s="36" t="s">
        <v>28</v>
      </c>
      <c r="W3" s="36"/>
      <c r="X3" s="36" t="s">
        <v>29</v>
      </c>
      <c r="Y3" s="36"/>
      <c r="Z3" s="36" t="s">
        <v>30</v>
      </c>
      <c r="AA3" s="36"/>
      <c r="AB3" s="36" t="s">
        <v>31</v>
      </c>
      <c r="AC3" s="36"/>
      <c r="AD3" s="36" t="s">
        <v>32</v>
      </c>
      <c r="AE3" s="36"/>
      <c r="AF3" s="36" t="s">
        <v>33</v>
      </c>
      <c r="AG3" s="36"/>
      <c r="AH3" s="36" t="s">
        <v>34</v>
      </c>
      <c r="AI3" s="3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35" s="5" customFormat="1" ht="36" customHeight="1">
      <c r="A4" s="37"/>
      <c r="B4" s="36"/>
      <c r="C4" s="36"/>
      <c r="D4" s="10" t="s">
        <v>17</v>
      </c>
      <c r="E4" s="7" t="s">
        <v>18</v>
      </c>
      <c r="F4" s="10" t="s">
        <v>17</v>
      </c>
      <c r="G4" s="7" t="s">
        <v>18</v>
      </c>
      <c r="H4" s="10" t="s">
        <v>17</v>
      </c>
      <c r="I4" s="7" t="s">
        <v>18</v>
      </c>
      <c r="J4" s="10" t="s">
        <v>17</v>
      </c>
      <c r="K4" s="7" t="s">
        <v>18</v>
      </c>
      <c r="L4" s="10" t="s">
        <v>17</v>
      </c>
      <c r="M4" s="7" t="s">
        <v>18</v>
      </c>
      <c r="N4" s="10" t="s">
        <v>17</v>
      </c>
      <c r="O4" s="7" t="s">
        <v>18</v>
      </c>
      <c r="P4" s="10" t="s">
        <v>17</v>
      </c>
      <c r="Q4" s="7" t="s">
        <v>18</v>
      </c>
      <c r="R4" s="10" t="s">
        <v>17</v>
      </c>
      <c r="S4" s="6" t="s">
        <v>18</v>
      </c>
      <c r="T4" s="10" t="s">
        <v>17</v>
      </c>
      <c r="U4" s="6" t="s">
        <v>18</v>
      </c>
      <c r="V4" s="10" t="s">
        <v>17</v>
      </c>
      <c r="W4" s="6" t="s">
        <v>18</v>
      </c>
      <c r="X4" s="10" t="s">
        <v>17</v>
      </c>
      <c r="Y4" s="6" t="s">
        <v>18</v>
      </c>
      <c r="Z4" s="10" t="s">
        <v>17</v>
      </c>
      <c r="AA4" s="6" t="s">
        <v>18</v>
      </c>
      <c r="AB4" s="10" t="s">
        <v>17</v>
      </c>
      <c r="AC4" s="6" t="s">
        <v>18</v>
      </c>
      <c r="AD4" s="10" t="s">
        <v>17</v>
      </c>
      <c r="AE4" s="6" t="s">
        <v>18</v>
      </c>
      <c r="AF4" s="10" t="s">
        <v>17</v>
      </c>
      <c r="AG4" s="6" t="s">
        <v>18</v>
      </c>
      <c r="AH4" s="10" t="s">
        <v>17</v>
      </c>
      <c r="AI4" s="6" t="s">
        <v>18</v>
      </c>
    </row>
    <row r="5" spans="1:47" s="17" customFormat="1" ht="31.5">
      <c r="A5" s="11">
        <v>1</v>
      </c>
      <c r="B5" s="12" t="s">
        <v>0</v>
      </c>
      <c r="C5" s="13" t="s">
        <v>19</v>
      </c>
      <c r="D5" s="13">
        <f>AB5+AD5+AF5+AH5</f>
        <v>9929</v>
      </c>
      <c r="E5" s="14">
        <f>AC5+AE5+AG5+AI5</f>
        <v>7312.848999999999</v>
      </c>
      <c r="F5" s="15">
        <f aca="true" t="shared" si="0" ref="F5:AH5">SUM(F6:F8)</f>
        <v>1094</v>
      </c>
      <c r="G5" s="14">
        <f t="shared" si="0"/>
        <v>796.9879999999998</v>
      </c>
      <c r="H5" s="15">
        <f t="shared" si="0"/>
        <v>1002</v>
      </c>
      <c r="I5" s="14">
        <f t="shared" si="0"/>
        <v>807.1170000000001</v>
      </c>
      <c r="J5" s="15">
        <f t="shared" si="0"/>
        <v>966</v>
      </c>
      <c r="K5" s="14">
        <f>SUM(K6:K8)</f>
        <v>758.6030000000002</v>
      </c>
      <c r="L5" s="15">
        <f t="shared" si="0"/>
        <v>3062</v>
      </c>
      <c r="M5" s="14">
        <f>G5+I5+K5</f>
        <v>2362.708</v>
      </c>
      <c r="N5" s="15">
        <f t="shared" si="0"/>
        <v>806</v>
      </c>
      <c r="O5" s="14">
        <f>SUM(O6:O8)</f>
        <v>621.4680000000001</v>
      </c>
      <c r="P5" s="15">
        <f t="shared" si="0"/>
        <v>721</v>
      </c>
      <c r="Q5" s="14">
        <f t="shared" si="0"/>
        <v>526.1320000000001</v>
      </c>
      <c r="R5" s="15">
        <f t="shared" si="0"/>
        <v>505</v>
      </c>
      <c r="S5" s="14">
        <f>SUM(S6:S8)</f>
        <v>370.625</v>
      </c>
      <c r="T5" s="15">
        <f>SUM(T6:T8)</f>
        <v>5094</v>
      </c>
      <c r="U5" s="14">
        <f>M5+O5+Q5+S5</f>
        <v>3880.9330000000004</v>
      </c>
      <c r="V5" s="15">
        <f t="shared" si="0"/>
        <v>446</v>
      </c>
      <c r="W5" s="14">
        <f t="shared" si="0"/>
        <v>344.161</v>
      </c>
      <c r="X5" s="15">
        <f>SUM(X6:X8)</f>
        <v>527</v>
      </c>
      <c r="Y5" s="14">
        <f t="shared" si="0"/>
        <v>338.27799999999996</v>
      </c>
      <c r="Z5" s="15">
        <f>SUM(Z6:Z8)</f>
        <v>670</v>
      </c>
      <c r="AA5" s="14">
        <f>SUM(AA6:AA8)</f>
        <v>486.88300000000004</v>
      </c>
      <c r="AB5" s="15">
        <f>SUM(AB6:AB8)</f>
        <v>6737</v>
      </c>
      <c r="AC5" s="14">
        <f>U5+W5+Y5+AA5</f>
        <v>5050.255</v>
      </c>
      <c r="AD5" s="15">
        <f t="shared" si="0"/>
        <v>929</v>
      </c>
      <c r="AE5" s="14">
        <f>SUM(AE6:AE8)</f>
        <v>664.3609999999999</v>
      </c>
      <c r="AF5" s="15">
        <f t="shared" si="0"/>
        <v>1059</v>
      </c>
      <c r="AG5" s="14">
        <f>SUM(AG6:AG8)</f>
        <v>763.569</v>
      </c>
      <c r="AH5" s="15">
        <f t="shared" si="0"/>
        <v>1204</v>
      </c>
      <c r="AI5" s="14">
        <f>SUM(AI6:AI8)</f>
        <v>834.664</v>
      </c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s="24" customFormat="1" ht="15">
      <c r="A6" s="18"/>
      <c r="B6" s="19" t="s">
        <v>1</v>
      </c>
      <c r="C6" s="20"/>
      <c r="D6" s="20"/>
      <c r="E6" s="20"/>
      <c r="F6" s="20"/>
      <c r="G6" s="21"/>
      <c r="H6" s="22"/>
      <c r="I6" s="21"/>
      <c r="J6" s="22"/>
      <c r="K6" s="21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0"/>
      <c r="AG6" s="21"/>
      <c r="AH6" s="20"/>
      <c r="AI6" s="21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s="31" customFormat="1" ht="15">
      <c r="A7" s="25" t="s">
        <v>6</v>
      </c>
      <c r="B7" s="26" t="s">
        <v>2</v>
      </c>
      <c r="C7" s="27" t="s">
        <v>19</v>
      </c>
      <c r="D7" s="27">
        <f>AB7+AD7+AF7+AH7</f>
        <v>8446</v>
      </c>
      <c r="E7" s="28">
        <f>AC7+AE7+AG7+AI7</f>
        <v>6789.536</v>
      </c>
      <c r="F7" s="29">
        <f>F19+F15+F11</f>
        <v>936</v>
      </c>
      <c r="G7" s="28">
        <f>G19+G15+G11</f>
        <v>736.2899999999998</v>
      </c>
      <c r="H7" s="29">
        <f>H19+H15+H11</f>
        <v>866</v>
      </c>
      <c r="I7" s="28">
        <f>I19+I15+I11</f>
        <v>739.474</v>
      </c>
      <c r="J7" s="29">
        <f>J19+J15+J11</f>
        <v>844</v>
      </c>
      <c r="K7" s="28">
        <f>K19+K15+K11</f>
        <v>717.0710000000001</v>
      </c>
      <c r="L7" s="29">
        <f>F7+H7+J7</f>
        <v>2646</v>
      </c>
      <c r="M7" s="28">
        <f>G7+I7+K7</f>
        <v>2192.835</v>
      </c>
      <c r="N7" s="29">
        <f aca="true" t="shared" si="1" ref="N7:S7">N19+N15+N11</f>
        <v>700</v>
      </c>
      <c r="O7" s="28">
        <f t="shared" si="1"/>
        <v>582.695</v>
      </c>
      <c r="P7" s="29">
        <f t="shared" si="1"/>
        <v>621</v>
      </c>
      <c r="Q7" s="28">
        <f t="shared" si="1"/>
        <v>489.663</v>
      </c>
      <c r="R7" s="29">
        <f t="shared" si="1"/>
        <v>421</v>
      </c>
      <c r="S7" s="28">
        <f t="shared" si="1"/>
        <v>333.236</v>
      </c>
      <c r="T7" s="28">
        <f>L7+N7+P7+R7</f>
        <v>4388</v>
      </c>
      <c r="U7" s="28">
        <f>U11+U15+U19</f>
        <v>3598.429</v>
      </c>
      <c r="V7" s="29">
        <f aca="true" t="shared" si="2" ref="V7:AA7">V19+V15+V11</f>
        <v>364</v>
      </c>
      <c r="W7" s="28">
        <f t="shared" si="2"/>
        <v>303.392</v>
      </c>
      <c r="X7" s="29">
        <f t="shared" si="2"/>
        <v>430</v>
      </c>
      <c r="Y7" s="28">
        <f t="shared" si="2"/>
        <v>303.287</v>
      </c>
      <c r="Z7" s="29">
        <f t="shared" si="2"/>
        <v>557</v>
      </c>
      <c r="AA7" s="28">
        <f t="shared" si="2"/>
        <v>449.841</v>
      </c>
      <c r="AB7" s="29">
        <f>T7+V7+X7+Z7</f>
        <v>5739</v>
      </c>
      <c r="AC7" s="28">
        <f>U7+W7+Y7+AA7</f>
        <v>4654.9490000000005</v>
      </c>
      <c r="AD7" s="29">
        <f aca="true" t="shared" si="3" ref="AD7:AI7">AD19+AD15+AD11</f>
        <v>774</v>
      </c>
      <c r="AE7" s="28">
        <f t="shared" si="3"/>
        <v>628.6249999999999</v>
      </c>
      <c r="AF7" s="29">
        <f t="shared" si="3"/>
        <v>897</v>
      </c>
      <c r="AG7" s="28">
        <f t="shared" si="3"/>
        <v>714.379</v>
      </c>
      <c r="AH7" s="29">
        <f t="shared" si="3"/>
        <v>1036</v>
      </c>
      <c r="AI7" s="28">
        <f t="shared" si="3"/>
        <v>791.583</v>
      </c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1" customFormat="1" ht="15">
      <c r="A8" s="25" t="s">
        <v>7</v>
      </c>
      <c r="B8" s="26" t="s">
        <v>3</v>
      </c>
      <c r="C8" s="27" t="s">
        <v>19</v>
      </c>
      <c r="D8" s="29">
        <f>AB8+AD8+AF8+AH8</f>
        <v>1483</v>
      </c>
      <c r="E8" s="28">
        <f>AC8+AE8+AG8+AI8</f>
        <v>523.3129999999999</v>
      </c>
      <c r="F8" s="29">
        <f>F16+F22</f>
        <v>158</v>
      </c>
      <c r="G8" s="28">
        <f>G22+G16</f>
        <v>60.698</v>
      </c>
      <c r="H8" s="29">
        <f>H16+H22</f>
        <v>136</v>
      </c>
      <c r="I8" s="28">
        <f>I22+I16</f>
        <v>67.643</v>
      </c>
      <c r="J8" s="29">
        <f>J16+J22</f>
        <v>122</v>
      </c>
      <c r="K8" s="28">
        <f>K22+K16</f>
        <v>41.532</v>
      </c>
      <c r="L8" s="29">
        <f>F8+H8+J8</f>
        <v>416</v>
      </c>
      <c r="M8" s="28">
        <f>G8+I8+K8</f>
        <v>169.873</v>
      </c>
      <c r="N8" s="29">
        <f>N16+N22</f>
        <v>106</v>
      </c>
      <c r="O8" s="28">
        <f>O22+O16</f>
        <v>38.772999999999996</v>
      </c>
      <c r="P8" s="29">
        <f>P16+P22</f>
        <v>100</v>
      </c>
      <c r="Q8" s="28">
        <f>Q22+Q16</f>
        <v>36.468999999999994</v>
      </c>
      <c r="R8" s="29">
        <f>R16+R22</f>
        <v>84</v>
      </c>
      <c r="S8" s="28">
        <f>S22+S16</f>
        <v>37.388999999999996</v>
      </c>
      <c r="T8" s="28">
        <f>L8+N8+P8+R8</f>
        <v>706</v>
      </c>
      <c r="U8" s="28">
        <f>U16+U22</f>
        <v>282.50399999999996</v>
      </c>
      <c r="V8" s="29">
        <f>V16+V22</f>
        <v>82</v>
      </c>
      <c r="W8" s="28">
        <f>W22+W16</f>
        <v>40.769</v>
      </c>
      <c r="X8" s="29">
        <f>X16+X22</f>
        <v>97</v>
      </c>
      <c r="Y8" s="28">
        <f>Y22+Y16</f>
        <v>34.991</v>
      </c>
      <c r="Z8" s="29">
        <f>Z16+Z22</f>
        <v>113</v>
      </c>
      <c r="AA8" s="28">
        <f>AA22+AA16</f>
        <v>37.042</v>
      </c>
      <c r="AB8" s="29">
        <f>T8+V8+X8+Z8</f>
        <v>998</v>
      </c>
      <c r="AC8" s="28">
        <f>U8+W8+Y8+AA8</f>
        <v>395.3059999999999</v>
      </c>
      <c r="AD8" s="29">
        <f>AD16+AD22</f>
        <v>155</v>
      </c>
      <c r="AE8" s="28">
        <f>AE22+AE16</f>
        <v>35.736</v>
      </c>
      <c r="AF8" s="29">
        <f>AF16+AF22</f>
        <v>162</v>
      </c>
      <c r="AG8" s="28">
        <f>AG22+AG16</f>
        <v>49.19</v>
      </c>
      <c r="AH8" s="29">
        <f>AH16+AH22</f>
        <v>168</v>
      </c>
      <c r="AI8" s="28">
        <f>AI22+AI16</f>
        <v>43.080999999999996</v>
      </c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s="31" customFormat="1" ht="31.5">
      <c r="A9" s="11">
        <v>2</v>
      </c>
      <c r="B9" s="12" t="s">
        <v>45</v>
      </c>
      <c r="C9" s="13" t="s">
        <v>19</v>
      </c>
      <c r="D9" s="15">
        <f>SUM(D10:D12)</f>
        <v>754</v>
      </c>
      <c r="E9" s="14">
        <f aca="true" t="shared" si="4" ref="E9:AG9">SUM(E10:E12)</f>
        <v>769.3369999999999</v>
      </c>
      <c r="F9" s="15">
        <f t="shared" si="4"/>
        <v>116</v>
      </c>
      <c r="G9" s="14">
        <f t="shared" si="4"/>
        <v>124.324</v>
      </c>
      <c r="H9" s="15">
        <f t="shared" si="4"/>
        <v>73</v>
      </c>
      <c r="I9" s="14">
        <f t="shared" si="4"/>
        <v>126.105</v>
      </c>
      <c r="J9" s="15">
        <f t="shared" si="4"/>
        <v>102</v>
      </c>
      <c r="K9" s="14">
        <f t="shared" si="4"/>
        <v>91.908</v>
      </c>
      <c r="L9" s="15">
        <f t="shared" si="4"/>
        <v>291</v>
      </c>
      <c r="M9" s="14">
        <f>SUM(M10:M12)</f>
        <v>342.337</v>
      </c>
      <c r="N9" s="15">
        <f t="shared" si="4"/>
        <v>60</v>
      </c>
      <c r="O9" s="14">
        <f t="shared" si="4"/>
        <v>68.683</v>
      </c>
      <c r="P9" s="15">
        <f t="shared" si="4"/>
        <v>52</v>
      </c>
      <c r="Q9" s="14">
        <f t="shared" si="4"/>
        <v>51.377</v>
      </c>
      <c r="R9" s="15">
        <f t="shared" si="4"/>
        <v>35</v>
      </c>
      <c r="S9" s="14">
        <f t="shared" si="4"/>
        <v>24.882</v>
      </c>
      <c r="T9" s="13">
        <f>SUM(T10:T12)</f>
        <v>438</v>
      </c>
      <c r="U9" s="13">
        <f t="shared" si="4"/>
        <v>487.279</v>
      </c>
      <c r="V9" s="15">
        <f t="shared" si="4"/>
        <v>20</v>
      </c>
      <c r="W9" s="14">
        <f t="shared" si="4"/>
        <v>12.13</v>
      </c>
      <c r="X9" s="15">
        <f t="shared" si="4"/>
        <v>20</v>
      </c>
      <c r="Y9" s="13">
        <f t="shared" si="4"/>
        <v>14.366</v>
      </c>
      <c r="Z9" s="15">
        <f t="shared" si="4"/>
        <v>37</v>
      </c>
      <c r="AA9" s="13">
        <f t="shared" si="4"/>
        <v>43.139</v>
      </c>
      <c r="AB9" s="15">
        <f>SUM(AB10:AB12)</f>
        <v>515</v>
      </c>
      <c r="AC9" s="13">
        <f t="shared" si="4"/>
        <v>556.914</v>
      </c>
      <c r="AD9" s="15">
        <f t="shared" si="4"/>
        <v>49</v>
      </c>
      <c r="AE9" s="14">
        <f t="shared" si="4"/>
        <v>59.906</v>
      </c>
      <c r="AF9" s="15">
        <f t="shared" si="4"/>
        <v>70</v>
      </c>
      <c r="AG9" s="14">
        <f t="shared" si="4"/>
        <v>65.66</v>
      </c>
      <c r="AH9" s="15">
        <f>SUM(AH10:AH12)</f>
        <v>120</v>
      </c>
      <c r="AI9" s="14">
        <f>SUM(AI10:AI12)</f>
        <v>86.857</v>
      </c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s="31" customFormat="1" ht="15.75">
      <c r="A10" s="32"/>
      <c r="B10" s="19" t="s">
        <v>1</v>
      </c>
      <c r="C10" s="27"/>
      <c r="D10" s="29"/>
      <c r="E10" s="27"/>
      <c r="F10" s="29"/>
      <c r="G10" s="27"/>
      <c r="H10" s="29"/>
      <c r="I10" s="27"/>
      <c r="J10" s="29"/>
      <c r="K10" s="27"/>
      <c r="L10" s="29"/>
      <c r="M10" s="27"/>
      <c r="N10" s="29"/>
      <c r="O10" s="27"/>
      <c r="P10" s="29"/>
      <c r="Q10" s="27"/>
      <c r="R10" s="29"/>
      <c r="S10" s="27"/>
      <c r="T10" s="27"/>
      <c r="U10" s="27"/>
      <c r="V10" s="29"/>
      <c r="W10" s="27"/>
      <c r="X10" s="29"/>
      <c r="Y10" s="27"/>
      <c r="Z10" s="29"/>
      <c r="AA10" s="27"/>
      <c r="AB10" s="29"/>
      <c r="AC10" s="27"/>
      <c r="AD10" s="29"/>
      <c r="AE10" s="28"/>
      <c r="AF10" s="29"/>
      <c r="AG10" s="27"/>
      <c r="AH10" s="29"/>
      <c r="AI10" s="27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7" s="31" customFormat="1" ht="15">
      <c r="A11" s="25" t="s">
        <v>8</v>
      </c>
      <c r="B11" s="26" t="s">
        <v>2</v>
      </c>
      <c r="C11" s="27" t="s">
        <v>19</v>
      </c>
      <c r="D11" s="15">
        <f>AB11+AD11+AF11+AH11</f>
        <v>754</v>
      </c>
      <c r="E11" s="14">
        <f>AC11+AE11+AG11+AI11</f>
        <v>769.3369999999999</v>
      </c>
      <c r="F11" s="15">
        <v>116</v>
      </c>
      <c r="G11" s="28">
        <v>124.324</v>
      </c>
      <c r="H11" s="15">
        <v>73</v>
      </c>
      <c r="I11" s="28">
        <v>126.105</v>
      </c>
      <c r="J11" s="15">
        <v>102</v>
      </c>
      <c r="K11" s="28">
        <v>91.908</v>
      </c>
      <c r="L11" s="29">
        <f>F11+H11+J11</f>
        <v>291</v>
      </c>
      <c r="M11" s="28">
        <f>G11+I11+K11</f>
        <v>342.337</v>
      </c>
      <c r="N11" s="15">
        <v>60</v>
      </c>
      <c r="O11" s="28">
        <v>68.683</v>
      </c>
      <c r="P11" s="15">
        <v>52</v>
      </c>
      <c r="Q11" s="28">
        <v>51.377</v>
      </c>
      <c r="R11" s="15">
        <v>35</v>
      </c>
      <c r="S11" s="28">
        <v>24.882</v>
      </c>
      <c r="T11" s="13">
        <f>L11+N11+P11+R11</f>
        <v>438</v>
      </c>
      <c r="U11" s="27">
        <f>M11+O11+Q11+S11</f>
        <v>487.279</v>
      </c>
      <c r="V11" s="15">
        <v>20</v>
      </c>
      <c r="W11" s="28">
        <v>12.13</v>
      </c>
      <c r="X11" s="15">
        <v>20</v>
      </c>
      <c r="Y11" s="28">
        <v>14.366</v>
      </c>
      <c r="Z11" s="15">
        <v>37</v>
      </c>
      <c r="AA11" s="28">
        <v>43.139</v>
      </c>
      <c r="AB11" s="15">
        <f>T11+V11+X11+Z11</f>
        <v>515</v>
      </c>
      <c r="AC11" s="27">
        <f>U11+W11+Y11+AA11</f>
        <v>556.914</v>
      </c>
      <c r="AD11" s="15">
        <v>49</v>
      </c>
      <c r="AE11" s="28">
        <v>59.906</v>
      </c>
      <c r="AF11" s="15">
        <v>70</v>
      </c>
      <c r="AG11" s="28">
        <v>65.66</v>
      </c>
      <c r="AH11" s="15">
        <v>120</v>
      </c>
      <c r="AI11" s="27">
        <v>86.857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s="31" customFormat="1" ht="15">
      <c r="A12" s="25" t="s">
        <v>9</v>
      </c>
      <c r="B12" s="26" t="s">
        <v>3</v>
      </c>
      <c r="C12" s="27" t="s">
        <v>19</v>
      </c>
      <c r="D12" s="29">
        <f>AB12+AD12+AF12+AH12</f>
        <v>0</v>
      </c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7"/>
      <c r="R12" s="29"/>
      <c r="S12" s="27"/>
      <c r="T12" s="27"/>
      <c r="U12" s="27"/>
      <c r="V12" s="29"/>
      <c r="W12" s="27"/>
      <c r="X12" s="29"/>
      <c r="Y12" s="27"/>
      <c r="Z12" s="29"/>
      <c r="AA12" s="27"/>
      <c r="AB12" s="29"/>
      <c r="AC12" s="27"/>
      <c r="AD12" s="29"/>
      <c r="AE12" s="28"/>
      <c r="AF12" s="29"/>
      <c r="AG12" s="27"/>
      <c r="AH12" s="29"/>
      <c r="AI12" s="27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s="17" customFormat="1" ht="15.75">
      <c r="A13" s="11">
        <v>3</v>
      </c>
      <c r="B13" s="12" t="s">
        <v>4</v>
      </c>
      <c r="C13" s="13" t="s">
        <v>19</v>
      </c>
      <c r="D13" s="15">
        <f>AB13+AD13+AF13+AH13</f>
        <v>380</v>
      </c>
      <c r="E13" s="14">
        <f aca="true" t="shared" si="5" ref="E13:AI13">SUM(E14:E16)</f>
        <v>403.037</v>
      </c>
      <c r="F13" s="15">
        <f t="shared" si="5"/>
        <v>41</v>
      </c>
      <c r="G13" s="14">
        <f t="shared" si="5"/>
        <v>46.417</v>
      </c>
      <c r="H13" s="15">
        <f t="shared" si="5"/>
        <v>39</v>
      </c>
      <c r="I13" s="14">
        <f t="shared" si="5"/>
        <v>70.968</v>
      </c>
      <c r="J13" s="15">
        <f t="shared" si="5"/>
        <v>36</v>
      </c>
      <c r="K13" s="14">
        <f t="shared" si="5"/>
        <v>48.894999999999996</v>
      </c>
      <c r="L13" s="15">
        <f>F13+H13+J13</f>
        <v>116</v>
      </c>
      <c r="M13" s="14">
        <f>M15+M16</f>
        <v>166.28</v>
      </c>
      <c r="N13" s="15">
        <f t="shared" si="5"/>
        <v>32</v>
      </c>
      <c r="O13" s="14">
        <f t="shared" si="5"/>
        <v>15.791</v>
      </c>
      <c r="P13" s="15">
        <f t="shared" si="5"/>
        <v>28</v>
      </c>
      <c r="Q13" s="14">
        <f t="shared" si="5"/>
        <v>6.33</v>
      </c>
      <c r="R13" s="15">
        <f t="shared" si="5"/>
        <v>17</v>
      </c>
      <c r="S13" s="14">
        <f t="shared" si="5"/>
        <v>2.073</v>
      </c>
      <c r="T13" s="13">
        <f>T15+T16</f>
        <v>193</v>
      </c>
      <c r="U13" s="14">
        <f>SUM(U14:U16)</f>
        <v>190.474</v>
      </c>
      <c r="V13" s="15">
        <f t="shared" si="5"/>
        <v>15</v>
      </c>
      <c r="W13" s="14">
        <f t="shared" si="5"/>
        <v>34.933</v>
      </c>
      <c r="X13" s="15">
        <f t="shared" si="5"/>
        <v>19</v>
      </c>
      <c r="Y13" s="14">
        <f t="shared" si="5"/>
        <v>31.593</v>
      </c>
      <c r="Z13" s="15">
        <f t="shared" si="5"/>
        <v>24</v>
      </c>
      <c r="AA13" s="14">
        <f t="shared" si="5"/>
        <v>23.381999999999998</v>
      </c>
      <c r="AB13" s="15">
        <f>T13+V13+X13+Z13</f>
        <v>251</v>
      </c>
      <c r="AC13" s="14">
        <f t="shared" si="5"/>
        <v>280.382</v>
      </c>
      <c r="AD13" s="15">
        <f t="shared" si="5"/>
        <v>38</v>
      </c>
      <c r="AE13" s="14">
        <f t="shared" si="5"/>
        <v>50.602</v>
      </c>
      <c r="AF13" s="15">
        <f t="shared" si="5"/>
        <v>43</v>
      </c>
      <c r="AG13" s="14">
        <f t="shared" si="5"/>
        <v>49.228</v>
      </c>
      <c r="AH13" s="15">
        <f t="shared" si="5"/>
        <v>48</v>
      </c>
      <c r="AI13" s="14">
        <f t="shared" si="5"/>
        <v>22.825000000000003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s="34" customFormat="1" ht="15.75">
      <c r="A14" s="32"/>
      <c r="B14" s="19" t="s">
        <v>1</v>
      </c>
      <c r="C14" s="27"/>
      <c r="D14" s="29"/>
      <c r="E14" s="27"/>
      <c r="F14" s="29"/>
      <c r="G14" s="27"/>
      <c r="H14" s="29"/>
      <c r="I14" s="27"/>
      <c r="J14" s="29"/>
      <c r="K14" s="27"/>
      <c r="L14" s="15"/>
      <c r="M14" s="14"/>
      <c r="N14" s="29"/>
      <c r="O14" s="27"/>
      <c r="P14" s="29"/>
      <c r="Q14" s="27"/>
      <c r="R14" s="29"/>
      <c r="S14" s="27"/>
      <c r="T14" s="27"/>
      <c r="U14" s="27"/>
      <c r="V14" s="29"/>
      <c r="W14" s="27"/>
      <c r="X14" s="29"/>
      <c r="Y14" s="27"/>
      <c r="Z14" s="29"/>
      <c r="AA14" s="27"/>
      <c r="AB14" s="29"/>
      <c r="AC14" s="27"/>
      <c r="AD14" s="29"/>
      <c r="AE14" s="27"/>
      <c r="AF14" s="29"/>
      <c r="AG14" s="27"/>
      <c r="AH14" s="29"/>
      <c r="AI14" s="27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</row>
    <row r="15" spans="1:47" s="31" customFormat="1" ht="15">
      <c r="A15" s="25" t="s">
        <v>10</v>
      </c>
      <c r="B15" s="26" t="s">
        <v>2</v>
      </c>
      <c r="C15" s="27" t="s">
        <v>19</v>
      </c>
      <c r="D15" s="29">
        <f>AB15+AD15+AF15+AH15</f>
        <v>341</v>
      </c>
      <c r="E15" s="28">
        <f>AC15+AE15+AG15+AI15</f>
        <v>369.61499999999995</v>
      </c>
      <c r="F15" s="29">
        <v>37</v>
      </c>
      <c r="G15" s="28">
        <v>42.339</v>
      </c>
      <c r="H15" s="29">
        <v>35</v>
      </c>
      <c r="I15" s="28">
        <v>63.919</v>
      </c>
      <c r="J15" s="29">
        <v>32</v>
      </c>
      <c r="K15" s="28">
        <v>45.849</v>
      </c>
      <c r="L15" s="15">
        <f>F15+H15+J15</f>
        <v>104</v>
      </c>
      <c r="M15" s="14">
        <f>G15+I15+K15</f>
        <v>152.107</v>
      </c>
      <c r="N15" s="29">
        <v>29</v>
      </c>
      <c r="O15" s="28">
        <v>14.683</v>
      </c>
      <c r="P15" s="29">
        <v>25</v>
      </c>
      <c r="Q15" s="28">
        <v>5.844</v>
      </c>
      <c r="R15" s="29">
        <v>15</v>
      </c>
      <c r="S15" s="28">
        <v>1.849</v>
      </c>
      <c r="T15" s="27">
        <f>L15+N15+P15+R15</f>
        <v>173</v>
      </c>
      <c r="U15" s="28">
        <f>M15+O15+Q15+S15</f>
        <v>174.48299999999998</v>
      </c>
      <c r="V15" s="29">
        <v>13</v>
      </c>
      <c r="W15" s="27">
        <v>30.644</v>
      </c>
      <c r="X15" s="29">
        <v>17</v>
      </c>
      <c r="Y15" s="28">
        <v>28.18</v>
      </c>
      <c r="Z15" s="29">
        <v>22</v>
      </c>
      <c r="AA15" s="28">
        <v>21.43</v>
      </c>
      <c r="AB15" s="29">
        <f aca="true" t="shared" si="6" ref="AB15:AC17">T15+V15+X15+Z15</f>
        <v>225</v>
      </c>
      <c r="AC15" s="28">
        <f t="shared" si="6"/>
        <v>254.737</v>
      </c>
      <c r="AD15" s="29">
        <v>34</v>
      </c>
      <c r="AE15" s="28">
        <v>47.61</v>
      </c>
      <c r="AF15" s="29">
        <v>39</v>
      </c>
      <c r="AG15" s="28">
        <v>45.758</v>
      </c>
      <c r="AH15" s="29">
        <v>43</v>
      </c>
      <c r="AI15" s="28">
        <v>21.51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s="31" customFormat="1" ht="15">
      <c r="A16" s="25" t="s">
        <v>11</v>
      </c>
      <c r="B16" s="26" t="s">
        <v>3</v>
      </c>
      <c r="C16" s="27" t="s">
        <v>19</v>
      </c>
      <c r="D16" s="29">
        <f>AB16+AD16+AF16+AH16</f>
        <v>39</v>
      </c>
      <c r="E16" s="28">
        <f>AC16+AE16+AG16+AI16</f>
        <v>33.422000000000004</v>
      </c>
      <c r="F16" s="29">
        <v>4</v>
      </c>
      <c r="G16" s="28">
        <v>4.078</v>
      </c>
      <c r="H16" s="29">
        <v>4</v>
      </c>
      <c r="I16" s="28">
        <v>7.049</v>
      </c>
      <c r="J16" s="29">
        <v>4</v>
      </c>
      <c r="K16" s="35">
        <v>3.046</v>
      </c>
      <c r="L16" s="15">
        <f>F16+H16+J16</f>
        <v>12</v>
      </c>
      <c r="M16" s="14">
        <f>G16+I16+K16</f>
        <v>14.173</v>
      </c>
      <c r="N16" s="29">
        <v>3</v>
      </c>
      <c r="O16" s="28">
        <v>1.108</v>
      </c>
      <c r="P16" s="29">
        <v>3</v>
      </c>
      <c r="Q16" s="28">
        <v>0.486</v>
      </c>
      <c r="R16" s="29">
        <v>2</v>
      </c>
      <c r="S16" s="28">
        <v>0.224</v>
      </c>
      <c r="T16" s="27">
        <f>L16+N16+P16+R16</f>
        <v>20</v>
      </c>
      <c r="U16" s="28">
        <f>M16+O16+Q16+S16</f>
        <v>15.991000000000001</v>
      </c>
      <c r="V16" s="29">
        <v>2</v>
      </c>
      <c r="W16" s="27">
        <v>4.289</v>
      </c>
      <c r="X16" s="29">
        <v>2</v>
      </c>
      <c r="Y16" s="28">
        <v>3.413</v>
      </c>
      <c r="Z16" s="29">
        <v>2</v>
      </c>
      <c r="AA16" s="28">
        <v>1.952</v>
      </c>
      <c r="AB16" s="29">
        <f t="shared" si="6"/>
        <v>26</v>
      </c>
      <c r="AC16" s="28">
        <f t="shared" si="6"/>
        <v>25.645000000000003</v>
      </c>
      <c r="AD16" s="29">
        <v>4</v>
      </c>
      <c r="AE16" s="28">
        <v>2.992</v>
      </c>
      <c r="AF16" s="29">
        <v>4</v>
      </c>
      <c r="AG16" s="28">
        <v>3.47</v>
      </c>
      <c r="AH16" s="29">
        <v>5</v>
      </c>
      <c r="AI16" s="28">
        <v>1.315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s="17" customFormat="1" ht="15.75">
      <c r="A17" s="11">
        <v>4</v>
      </c>
      <c r="B17" s="12" t="s">
        <v>5</v>
      </c>
      <c r="C17" s="13" t="s">
        <v>19</v>
      </c>
      <c r="D17" s="15">
        <f>D19+D22</f>
        <v>8795</v>
      </c>
      <c r="E17" s="14">
        <f>AC17+AE17+AG17+AI17</f>
        <v>6140.475</v>
      </c>
      <c r="F17" s="15">
        <f aca="true" t="shared" si="7" ref="F17:K17">F19+F22</f>
        <v>937</v>
      </c>
      <c r="G17" s="14">
        <f t="shared" si="7"/>
        <v>626.247</v>
      </c>
      <c r="H17" s="14">
        <f t="shared" si="7"/>
        <v>890</v>
      </c>
      <c r="I17" s="14">
        <f t="shared" si="7"/>
        <v>610.0440000000001</v>
      </c>
      <c r="J17" s="14">
        <f t="shared" si="7"/>
        <v>828</v>
      </c>
      <c r="K17" s="14">
        <f t="shared" si="7"/>
        <v>617.8000000000001</v>
      </c>
      <c r="L17" s="15">
        <f>F17+H17+J17</f>
        <v>2655</v>
      </c>
      <c r="M17" s="14">
        <f aca="true" t="shared" si="8" ref="M17:AA17">M19+M22</f>
        <v>1854.0910000000001</v>
      </c>
      <c r="N17" s="15">
        <f t="shared" si="8"/>
        <v>714</v>
      </c>
      <c r="O17" s="14">
        <f t="shared" si="8"/>
        <v>536.994</v>
      </c>
      <c r="P17" s="15">
        <f t="shared" si="8"/>
        <v>641</v>
      </c>
      <c r="Q17" s="14">
        <f t="shared" si="8"/>
        <v>468.425</v>
      </c>
      <c r="R17" s="15">
        <f t="shared" si="8"/>
        <v>453</v>
      </c>
      <c r="S17" s="14">
        <f t="shared" si="8"/>
        <v>343.67</v>
      </c>
      <c r="T17" s="13">
        <f t="shared" si="8"/>
        <v>4463</v>
      </c>
      <c r="U17" s="13">
        <f t="shared" si="8"/>
        <v>3203.1800000000003</v>
      </c>
      <c r="V17" s="15">
        <f t="shared" si="8"/>
        <v>411</v>
      </c>
      <c r="W17" s="14">
        <f t="shared" si="8"/>
        <v>297.098</v>
      </c>
      <c r="X17" s="15">
        <f t="shared" si="8"/>
        <v>488</v>
      </c>
      <c r="Y17" s="14">
        <f t="shared" si="8"/>
        <v>292.31899999999996</v>
      </c>
      <c r="Z17" s="15">
        <f t="shared" si="8"/>
        <v>609</v>
      </c>
      <c r="AA17" s="14">
        <f t="shared" si="8"/>
        <v>420.36199999999997</v>
      </c>
      <c r="AB17" s="15">
        <f t="shared" si="6"/>
        <v>5971</v>
      </c>
      <c r="AC17" s="14">
        <f t="shared" si="6"/>
        <v>4212.959</v>
      </c>
      <c r="AD17" s="15">
        <f aca="true" t="shared" si="9" ref="AD17:AI17">AD19+AD22</f>
        <v>842</v>
      </c>
      <c r="AE17" s="14">
        <f t="shared" si="9"/>
        <v>553.853</v>
      </c>
      <c r="AF17" s="15">
        <f t="shared" si="9"/>
        <v>946</v>
      </c>
      <c r="AG17" s="14">
        <f t="shared" si="9"/>
        <v>648.681</v>
      </c>
      <c r="AH17" s="15">
        <f t="shared" si="9"/>
        <v>1036</v>
      </c>
      <c r="AI17" s="14">
        <f t="shared" si="9"/>
        <v>724.982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s="34" customFormat="1" ht="15.75">
      <c r="A18" s="32"/>
      <c r="B18" s="19" t="s">
        <v>1</v>
      </c>
      <c r="C18" s="27"/>
      <c r="D18" s="29"/>
      <c r="E18" s="27"/>
      <c r="F18" s="29"/>
      <c r="G18" s="27"/>
      <c r="H18" s="29"/>
      <c r="I18" s="27"/>
      <c r="J18" s="29"/>
      <c r="K18" s="27"/>
      <c r="L18" s="29"/>
      <c r="M18" s="27"/>
      <c r="N18" s="29"/>
      <c r="O18" s="27"/>
      <c r="P18" s="29"/>
      <c r="Q18" s="27"/>
      <c r="R18" s="29"/>
      <c r="S18" s="27"/>
      <c r="T18" s="27"/>
      <c r="U18" s="27"/>
      <c r="V18" s="29"/>
      <c r="W18" s="27"/>
      <c r="X18" s="29"/>
      <c r="Y18" s="28"/>
      <c r="Z18" s="29"/>
      <c r="AA18" s="27"/>
      <c r="AB18" s="29"/>
      <c r="AC18" s="28"/>
      <c r="AD18" s="29"/>
      <c r="AE18" s="27"/>
      <c r="AF18" s="29"/>
      <c r="AG18" s="27"/>
      <c r="AH18" s="29"/>
      <c r="AI18" s="27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</row>
    <row r="19" spans="1:47" s="34" customFormat="1" ht="15.75">
      <c r="A19" s="32" t="s">
        <v>44</v>
      </c>
      <c r="B19" s="19" t="s">
        <v>2</v>
      </c>
      <c r="C19" s="27" t="s">
        <v>19</v>
      </c>
      <c r="D19" s="15">
        <f>D20+D21</f>
        <v>7351</v>
      </c>
      <c r="E19" s="14">
        <f>E20+E21</f>
        <v>5650.584000000001</v>
      </c>
      <c r="F19" s="15">
        <f aca="true" t="shared" si="10" ref="F19:K19">F20+F21</f>
        <v>783</v>
      </c>
      <c r="G19" s="15">
        <f t="shared" si="10"/>
        <v>569.627</v>
      </c>
      <c r="H19" s="15">
        <f t="shared" si="10"/>
        <v>758</v>
      </c>
      <c r="I19" s="15">
        <f t="shared" si="10"/>
        <v>549.45</v>
      </c>
      <c r="J19" s="15">
        <f t="shared" si="10"/>
        <v>710</v>
      </c>
      <c r="K19" s="15">
        <f t="shared" si="10"/>
        <v>579.3140000000001</v>
      </c>
      <c r="L19" s="15">
        <f aca="true" t="shared" si="11" ref="L19:M25">F19+H19+J19</f>
        <v>2251</v>
      </c>
      <c r="M19" s="13">
        <f>G19+I19+K19</f>
        <v>1698.391</v>
      </c>
      <c r="N19" s="13">
        <f aca="true" t="shared" si="12" ref="N19:V19">N20+N21</f>
        <v>611</v>
      </c>
      <c r="O19" s="13">
        <f t="shared" si="12"/>
        <v>499.329</v>
      </c>
      <c r="P19" s="13">
        <f t="shared" si="12"/>
        <v>544</v>
      </c>
      <c r="Q19" s="13">
        <f t="shared" si="12"/>
        <v>432.442</v>
      </c>
      <c r="R19" s="13">
        <f t="shared" si="12"/>
        <v>371</v>
      </c>
      <c r="S19" s="14">
        <f t="shared" si="12"/>
        <v>306.505</v>
      </c>
      <c r="T19" s="13">
        <f t="shared" si="12"/>
        <v>3777</v>
      </c>
      <c r="U19" s="15">
        <f t="shared" si="12"/>
        <v>2936.6670000000004</v>
      </c>
      <c r="V19" s="29">
        <f t="shared" si="12"/>
        <v>331</v>
      </c>
      <c r="W19" s="27">
        <f>W21+W20</f>
        <v>260.618</v>
      </c>
      <c r="X19" s="29">
        <f>X20+X21</f>
        <v>393</v>
      </c>
      <c r="Y19" s="27">
        <f>Y21+Y20</f>
        <v>260.741</v>
      </c>
      <c r="Z19" s="29">
        <f>Z20+Z21</f>
        <v>498</v>
      </c>
      <c r="AA19" s="27">
        <f>AA21+AA20</f>
        <v>385.272</v>
      </c>
      <c r="AB19" s="29">
        <f>AB20+AB21</f>
        <v>4999</v>
      </c>
      <c r="AC19" s="28">
        <f aca="true" t="shared" si="13" ref="AC19:AC25">U19+W19+Y19+AA19</f>
        <v>3843.2980000000002</v>
      </c>
      <c r="AD19" s="29">
        <f>AD20+AD21</f>
        <v>691</v>
      </c>
      <c r="AE19" s="28">
        <f>AE21+AE20</f>
        <v>521.1089999999999</v>
      </c>
      <c r="AF19" s="29">
        <f>AF20+AF21</f>
        <v>788</v>
      </c>
      <c r="AG19" s="28">
        <f>AG21+AG20</f>
        <v>602.961</v>
      </c>
      <c r="AH19" s="29">
        <f>AH20+AH21</f>
        <v>873</v>
      </c>
      <c r="AI19" s="28">
        <f>AI21+AI20</f>
        <v>683.216</v>
      </c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</row>
    <row r="20" spans="1:47" s="31" customFormat="1" ht="15">
      <c r="A20" s="25" t="s">
        <v>12</v>
      </c>
      <c r="B20" s="26" t="s">
        <v>36</v>
      </c>
      <c r="C20" s="27" t="s">
        <v>19</v>
      </c>
      <c r="D20" s="28">
        <f>AB20+AD20+AF20+AH20</f>
        <v>6377</v>
      </c>
      <c r="E20" s="28">
        <f>AC20+AE20+AG20+AI20</f>
        <v>4914.555</v>
      </c>
      <c r="F20" s="29">
        <v>673</v>
      </c>
      <c r="G20" s="28">
        <v>492.042</v>
      </c>
      <c r="H20" s="28">
        <v>656</v>
      </c>
      <c r="I20" s="28">
        <v>486.778</v>
      </c>
      <c r="J20" s="28">
        <v>612</v>
      </c>
      <c r="K20" s="28">
        <v>518.975</v>
      </c>
      <c r="L20" s="28">
        <f t="shared" si="11"/>
        <v>1941</v>
      </c>
      <c r="M20" s="28">
        <f>G20+I20+K20</f>
        <v>1497.795</v>
      </c>
      <c r="N20" s="28">
        <v>540</v>
      </c>
      <c r="O20" s="28">
        <v>446.689</v>
      </c>
      <c r="P20" s="28">
        <v>486</v>
      </c>
      <c r="Q20" s="28">
        <v>374.604</v>
      </c>
      <c r="R20" s="28">
        <v>322</v>
      </c>
      <c r="S20" s="28">
        <v>264.493</v>
      </c>
      <c r="T20" s="28">
        <f>L20+N20+P20+R20</f>
        <v>3289</v>
      </c>
      <c r="U20" s="28">
        <f>M20+O20+Q20+S20</f>
        <v>2583.581</v>
      </c>
      <c r="V20" s="28">
        <v>282</v>
      </c>
      <c r="W20" s="28">
        <v>229.535</v>
      </c>
      <c r="X20" s="28">
        <v>338</v>
      </c>
      <c r="Y20" s="28">
        <v>227.367</v>
      </c>
      <c r="Z20" s="28">
        <v>425</v>
      </c>
      <c r="AA20" s="28">
        <v>323.308</v>
      </c>
      <c r="AB20" s="28">
        <f>T20+V20+X20+Z20</f>
        <v>4334</v>
      </c>
      <c r="AC20" s="28">
        <f t="shared" si="13"/>
        <v>3363.791</v>
      </c>
      <c r="AD20" s="28">
        <v>594</v>
      </c>
      <c r="AE20" s="28">
        <v>435.991</v>
      </c>
      <c r="AF20" s="28">
        <v>686</v>
      </c>
      <c r="AG20" s="28">
        <v>515.47</v>
      </c>
      <c r="AH20" s="28">
        <v>763</v>
      </c>
      <c r="AI20" s="28">
        <v>599.303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s="31" customFormat="1" ht="30">
      <c r="A21" s="25" t="s">
        <v>13</v>
      </c>
      <c r="B21" s="26" t="s">
        <v>37</v>
      </c>
      <c r="C21" s="27" t="s">
        <v>19</v>
      </c>
      <c r="D21" s="28">
        <f>AB21+AD21+AF21+AH21</f>
        <v>974</v>
      </c>
      <c r="E21" s="28">
        <f>AC21+AE21+AG21+AI21</f>
        <v>736.029</v>
      </c>
      <c r="F21" s="29">
        <v>110</v>
      </c>
      <c r="G21" s="28">
        <v>77.585</v>
      </c>
      <c r="H21" s="28">
        <v>102</v>
      </c>
      <c r="I21" s="28">
        <v>62.672</v>
      </c>
      <c r="J21" s="28">
        <v>98</v>
      </c>
      <c r="K21" s="28">
        <v>60.339</v>
      </c>
      <c r="L21" s="28">
        <f t="shared" si="11"/>
        <v>310</v>
      </c>
      <c r="M21" s="28">
        <f>G21+I21+K21</f>
        <v>200.596</v>
      </c>
      <c r="N21" s="28">
        <v>71</v>
      </c>
      <c r="O21" s="28">
        <v>52.64</v>
      </c>
      <c r="P21" s="28">
        <v>58</v>
      </c>
      <c r="Q21" s="28">
        <v>57.838</v>
      </c>
      <c r="R21" s="28">
        <v>49</v>
      </c>
      <c r="S21" s="28">
        <v>42.012</v>
      </c>
      <c r="T21" s="28">
        <f>L21+N21+P21+R21</f>
        <v>488</v>
      </c>
      <c r="U21" s="28">
        <f>M21+O21+Q21+S21</f>
        <v>353.086</v>
      </c>
      <c r="V21" s="28">
        <v>49</v>
      </c>
      <c r="W21" s="28">
        <v>31.083</v>
      </c>
      <c r="X21" s="28">
        <v>55</v>
      </c>
      <c r="Y21" s="28">
        <v>33.374</v>
      </c>
      <c r="Z21" s="28">
        <v>73</v>
      </c>
      <c r="AA21" s="28">
        <v>61.964</v>
      </c>
      <c r="AB21" s="28">
        <f>T21+V21+X21+Z21</f>
        <v>665</v>
      </c>
      <c r="AC21" s="28">
        <f t="shared" si="13"/>
        <v>479.507</v>
      </c>
      <c r="AD21" s="28">
        <v>97</v>
      </c>
      <c r="AE21" s="28">
        <v>85.118</v>
      </c>
      <c r="AF21" s="28">
        <v>102</v>
      </c>
      <c r="AG21" s="28">
        <v>87.491</v>
      </c>
      <c r="AH21" s="28">
        <v>110</v>
      </c>
      <c r="AI21" s="28">
        <v>83.913</v>
      </c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</row>
    <row r="22" spans="1:47" s="31" customFormat="1" ht="15">
      <c r="A22" s="25"/>
      <c r="B22" s="26" t="s">
        <v>3</v>
      </c>
      <c r="C22" s="27"/>
      <c r="D22" s="15">
        <f>D23+D24+D25</f>
        <v>1444</v>
      </c>
      <c r="E22" s="14">
        <f>E8-E16</f>
        <v>489.89099999999985</v>
      </c>
      <c r="F22" s="15">
        <f aca="true" t="shared" si="14" ref="F22:K22">F23+F24+F25</f>
        <v>154</v>
      </c>
      <c r="G22" s="15">
        <f t="shared" si="14"/>
        <v>56.62</v>
      </c>
      <c r="H22" s="15">
        <f t="shared" si="14"/>
        <v>132</v>
      </c>
      <c r="I22" s="15">
        <f t="shared" si="14"/>
        <v>60.594</v>
      </c>
      <c r="J22" s="15">
        <f t="shared" si="14"/>
        <v>118</v>
      </c>
      <c r="K22" s="15">
        <f t="shared" si="14"/>
        <v>38.486</v>
      </c>
      <c r="L22" s="14">
        <f t="shared" si="11"/>
        <v>404</v>
      </c>
      <c r="M22" s="14">
        <f>G22+I22+K22</f>
        <v>155.7</v>
      </c>
      <c r="N22" s="14">
        <f>N25+N24+N23</f>
        <v>103</v>
      </c>
      <c r="O22" s="28">
        <f>O25+O24+O23</f>
        <v>37.665</v>
      </c>
      <c r="P22" s="28">
        <f>P23+P24+P25</f>
        <v>97</v>
      </c>
      <c r="Q22" s="28">
        <f>Q25+Q24+Q23</f>
        <v>35.983</v>
      </c>
      <c r="R22" s="28">
        <f>R23+R24+R25</f>
        <v>82</v>
      </c>
      <c r="S22" s="28">
        <f>S25+S24+S23</f>
        <v>37.165</v>
      </c>
      <c r="T22" s="28">
        <f>T23+T24+T25</f>
        <v>686</v>
      </c>
      <c r="U22" s="28">
        <f>M22+O22+Q22+S22</f>
        <v>266.513</v>
      </c>
      <c r="V22" s="28">
        <f>V23+V24+V25</f>
        <v>80</v>
      </c>
      <c r="W22" s="28">
        <f>W25+W24+W23</f>
        <v>36.48</v>
      </c>
      <c r="X22" s="28">
        <f>X23+X24+X25</f>
        <v>95</v>
      </c>
      <c r="Y22" s="28">
        <f>Y25+Y24+Y23</f>
        <v>31.578</v>
      </c>
      <c r="Z22" s="28">
        <f>Z23+Z24+Z25</f>
        <v>111</v>
      </c>
      <c r="AA22" s="28">
        <f>AA25+AA24+AA23</f>
        <v>35.09</v>
      </c>
      <c r="AB22" s="28">
        <f>AB23+AB24+AB25</f>
        <v>972</v>
      </c>
      <c r="AC22" s="28">
        <f t="shared" si="13"/>
        <v>369.66099999999994</v>
      </c>
      <c r="AD22" s="28">
        <f>AD23+AD24+AD25</f>
        <v>151</v>
      </c>
      <c r="AE22" s="28">
        <f>AE25+AE24+AE23</f>
        <v>32.744</v>
      </c>
      <c r="AF22" s="28">
        <f>AF23+AF24+AF25</f>
        <v>158</v>
      </c>
      <c r="AG22" s="28">
        <f>AG25+AG24+AG23</f>
        <v>45.72</v>
      </c>
      <c r="AH22" s="28">
        <f>AH23+AH24+AH25</f>
        <v>163</v>
      </c>
      <c r="AI22" s="28">
        <f>AI25+AI24+AI23</f>
        <v>41.766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s="31" customFormat="1" ht="15">
      <c r="A23" s="25" t="s">
        <v>41</v>
      </c>
      <c r="B23" s="26" t="s">
        <v>38</v>
      </c>
      <c r="C23" s="27" t="s">
        <v>19</v>
      </c>
      <c r="D23" s="28">
        <f aca="true" t="shared" si="15" ref="D23:E25">AB23+AD23+AF23+AH23</f>
        <v>1360</v>
      </c>
      <c r="E23" s="28">
        <f t="shared" si="15"/>
        <v>427.31899999999996</v>
      </c>
      <c r="F23" s="29">
        <v>146</v>
      </c>
      <c r="G23" s="28">
        <v>47.397</v>
      </c>
      <c r="H23" s="29">
        <v>124</v>
      </c>
      <c r="I23" s="28">
        <v>37.381</v>
      </c>
      <c r="J23" s="29">
        <v>111</v>
      </c>
      <c r="K23" s="28">
        <v>33.79</v>
      </c>
      <c r="L23" s="29">
        <f t="shared" si="11"/>
        <v>381</v>
      </c>
      <c r="M23" s="28">
        <f t="shared" si="11"/>
        <v>118.56799999999998</v>
      </c>
      <c r="N23" s="29">
        <v>96</v>
      </c>
      <c r="O23" s="28">
        <v>34.06</v>
      </c>
      <c r="P23" s="29">
        <v>91</v>
      </c>
      <c r="Q23" s="28">
        <v>29.673</v>
      </c>
      <c r="R23" s="29">
        <v>77</v>
      </c>
      <c r="S23" s="28">
        <v>37.165</v>
      </c>
      <c r="T23" s="27">
        <f>L23+N23+P23+R23</f>
        <v>645</v>
      </c>
      <c r="U23" s="28">
        <f>M23+O23+Q23+S23</f>
        <v>219.46599999999998</v>
      </c>
      <c r="V23" s="29">
        <v>74</v>
      </c>
      <c r="W23" s="28">
        <v>36.48</v>
      </c>
      <c r="X23" s="29">
        <v>88</v>
      </c>
      <c r="Y23" s="28">
        <v>31.578</v>
      </c>
      <c r="Z23" s="29">
        <v>104</v>
      </c>
      <c r="AA23" s="28">
        <v>35.09</v>
      </c>
      <c r="AB23" s="29">
        <f>T23+V23+X23+Z23</f>
        <v>911</v>
      </c>
      <c r="AC23" s="28">
        <f t="shared" si="13"/>
        <v>322.6139999999999</v>
      </c>
      <c r="AD23" s="29">
        <v>144</v>
      </c>
      <c r="AE23" s="28">
        <v>32.744</v>
      </c>
      <c r="AF23" s="29">
        <v>150</v>
      </c>
      <c r="AG23" s="28">
        <v>36.644</v>
      </c>
      <c r="AH23" s="29">
        <v>155</v>
      </c>
      <c r="AI23" s="28">
        <v>35.317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s="31" customFormat="1" ht="30">
      <c r="A24" s="25" t="s">
        <v>42</v>
      </c>
      <c r="B24" s="26" t="s">
        <v>39</v>
      </c>
      <c r="C24" s="27" t="s">
        <v>19</v>
      </c>
      <c r="D24" s="28">
        <f t="shared" si="15"/>
        <v>84</v>
      </c>
      <c r="E24" s="28">
        <f t="shared" si="15"/>
        <v>62.571999999999996</v>
      </c>
      <c r="F24" s="29">
        <v>8</v>
      </c>
      <c r="G24" s="28">
        <v>9.223</v>
      </c>
      <c r="H24" s="29">
        <v>8</v>
      </c>
      <c r="I24" s="28">
        <v>23.213</v>
      </c>
      <c r="J24" s="29">
        <v>7</v>
      </c>
      <c r="K24" s="28">
        <v>4.696</v>
      </c>
      <c r="L24" s="29">
        <f t="shared" si="11"/>
        <v>23</v>
      </c>
      <c r="M24" s="28">
        <f t="shared" si="11"/>
        <v>37.132</v>
      </c>
      <c r="N24" s="29">
        <v>7</v>
      </c>
      <c r="O24" s="28">
        <v>3.605</v>
      </c>
      <c r="P24" s="29">
        <v>6</v>
      </c>
      <c r="Q24" s="28">
        <v>6.31</v>
      </c>
      <c r="R24" s="29">
        <v>5</v>
      </c>
      <c r="S24" s="28">
        <v>0</v>
      </c>
      <c r="T24" s="27">
        <f>L24+N24+P24+R24</f>
        <v>41</v>
      </c>
      <c r="U24" s="28">
        <f>M24+O24+Q24+S24</f>
        <v>47.047</v>
      </c>
      <c r="V24" s="29">
        <v>6</v>
      </c>
      <c r="W24" s="28">
        <v>0</v>
      </c>
      <c r="X24" s="29">
        <v>7</v>
      </c>
      <c r="Y24" s="28">
        <v>0</v>
      </c>
      <c r="Z24" s="29">
        <v>7</v>
      </c>
      <c r="AA24" s="28">
        <v>0</v>
      </c>
      <c r="AB24" s="29">
        <f>T24+V24+X24+Z24</f>
        <v>61</v>
      </c>
      <c r="AC24" s="28">
        <f t="shared" si="13"/>
        <v>47.047</v>
      </c>
      <c r="AD24" s="29">
        <v>7</v>
      </c>
      <c r="AE24" s="28">
        <v>0</v>
      </c>
      <c r="AF24" s="29">
        <v>8</v>
      </c>
      <c r="AG24" s="28">
        <v>9.076</v>
      </c>
      <c r="AH24" s="29">
        <v>8</v>
      </c>
      <c r="AI24" s="28">
        <v>6.449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s="31" customFormat="1" ht="30">
      <c r="A25" s="25" t="s">
        <v>43</v>
      </c>
      <c r="B25" s="26" t="s">
        <v>40</v>
      </c>
      <c r="C25" s="27" t="s">
        <v>19</v>
      </c>
      <c r="D25" s="28">
        <f t="shared" si="15"/>
        <v>0</v>
      </c>
      <c r="E25" s="28">
        <f t="shared" si="15"/>
        <v>0</v>
      </c>
      <c r="F25" s="29"/>
      <c r="G25" s="35"/>
      <c r="H25" s="29"/>
      <c r="I25" s="28"/>
      <c r="J25" s="29"/>
      <c r="K25" s="35"/>
      <c r="L25" s="29">
        <f t="shared" si="11"/>
        <v>0</v>
      </c>
      <c r="M25" s="28">
        <f t="shared" si="11"/>
        <v>0</v>
      </c>
      <c r="N25" s="29"/>
      <c r="O25" s="28"/>
      <c r="P25" s="29"/>
      <c r="Q25" s="28"/>
      <c r="R25" s="29"/>
      <c r="S25" s="28"/>
      <c r="T25" s="27">
        <f>L25+N25+P25+R25</f>
        <v>0</v>
      </c>
      <c r="U25" s="28">
        <f>M25+O25+Q25+S25</f>
        <v>0</v>
      </c>
      <c r="V25" s="29"/>
      <c r="W25" s="28"/>
      <c r="X25" s="29"/>
      <c r="Y25" s="28"/>
      <c r="Z25" s="29"/>
      <c r="AA25" s="28"/>
      <c r="AB25" s="29">
        <f>T25+V25+X25+Z25</f>
        <v>0</v>
      </c>
      <c r="AC25" s="28">
        <f t="shared" si="13"/>
        <v>0</v>
      </c>
      <c r="AD25" s="29"/>
      <c r="AE25" s="28"/>
      <c r="AF25" s="29"/>
      <c r="AG25" s="28"/>
      <c r="AH25" s="29"/>
      <c r="AI25" s="28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7" ht="15.75">
      <c r="U27" s="8"/>
    </row>
  </sheetData>
  <sheetProtection formatCells="0" formatColumns="0" formatRows="0" insertColumns="0" insertRows="0" insertHyperlinks="0" deleteColumns="0" deleteRows="0"/>
  <mergeCells count="20">
    <mergeCell ref="AH3:AI3"/>
    <mergeCell ref="A1:M1"/>
    <mergeCell ref="V3:W3"/>
    <mergeCell ref="X3:Y3"/>
    <mergeCell ref="Z3:AA3"/>
    <mergeCell ref="AB3:AC3"/>
    <mergeCell ref="AD3:AE3"/>
    <mergeCell ref="AF3:AG3"/>
    <mergeCell ref="J3:K3"/>
    <mergeCell ref="L3:M3"/>
    <mergeCell ref="R3:S3"/>
    <mergeCell ref="T3:U3"/>
    <mergeCell ref="A3:A4"/>
    <mergeCell ref="B3:B4"/>
    <mergeCell ref="N3:O3"/>
    <mergeCell ref="P3:Q3"/>
    <mergeCell ref="C3:C4"/>
    <mergeCell ref="D3:E3"/>
    <mergeCell ref="F3:G3"/>
    <mergeCell ref="H3:I3"/>
  </mergeCells>
  <printOptions/>
  <pageMargins left="0.5118110236220472" right="0" top="0.7480314960629921" bottom="0.7480314960629921" header="0" footer="0"/>
  <pageSetup horizontalDpi="180" verticalDpi="180" orientation="landscape" paperSize="9" scale="55" r:id="rId1"/>
  <ignoredErrors>
    <ignoredError sqref="T22:T23 T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2011-07-06T03:11:32Z</cp:lastPrinted>
  <dcterms:created xsi:type="dcterms:W3CDTF">2006-09-28T05:33:49Z</dcterms:created>
  <dcterms:modified xsi:type="dcterms:W3CDTF">2015-03-30T11:40:10Z</dcterms:modified>
  <cp:category/>
  <cp:version/>
  <cp:contentType/>
  <cp:contentStatus/>
</cp:coreProperties>
</file>